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30" windowHeight="11760"/>
  </bookViews>
  <sheets>
    <sheet name="Sheet1" sheetId="2" r:id="rId1"/>
    <sheet name="Sheet2" sheetId="1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" i="2" l="1"/>
  <c r="H102" i="1" l="1"/>
  <c r="D8" i="1" l="1"/>
  <c r="D7" i="1"/>
  <c r="H20" i="1" l="1"/>
  <c r="H172" i="1" s="1"/>
  <c r="F20" i="1"/>
  <c r="F102" i="1"/>
  <c r="F172" i="1" l="1"/>
  <c r="I20" i="1"/>
  <c r="I102" i="1"/>
  <c r="I172" i="1" l="1"/>
  <c r="D174" i="1" s="1"/>
  <c r="D180" i="1" l="1"/>
  <c r="D176" i="1"/>
  <c r="D178" i="1"/>
  <c r="D181" i="1" l="1"/>
  <c r="D182" i="1" s="1"/>
</calcChain>
</file>

<file path=xl/sharedStrings.xml><?xml version="1.0" encoding="utf-8"?>
<sst xmlns="http://schemas.openxmlformats.org/spreadsheetml/2006/main" count="349" uniqueCount="185">
  <si>
    <t>#</t>
  </si>
  <si>
    <t>სამონტაჟო სამუშაოები</t>
  </si>
  <si>
    <t>შესასრულებელი სამუშაოები</t>
  </si>
  <si>
    <t>განზ.ერთ</t>
  </si>
  <si>
    <t>რაოდ</t>
  </si>
  <si>
    <t>ერთეული</t>
  </si>
  <si>
    <t>ჯამი</t>
  </si>
  <si>
    <t>საერთო ღირებულება</t>
  </si>
  <si>
    <t>მონტაჟი</t>
  </si>
  <si>
    <t>მასალა</t>
  </si>
  <si>
    <t>ც</t>
  </si>
  <si>
    <t>შიდა ნესტგამძლე ტიხრების მოწყობა თაბაშირ მუყაოს ფილებით (პენოპლასტით)</t>
  </si>
  <si>
    <t>ჭერების მოწყობა ამსტრონგის ფილებით</t>
  </si>
  <si>
    <t>კედლების კოსმეტიკური სამუშაოები(შელესვა,დაგრუნტვა,თეთრ ფერში შეღებვა) kaparol kapadinი</t>
  </si>
  <si>
    <t>ბეტონის ჭერების დამუშავება და გალაქვა (მტვერ საწინააღმდეგო)</t>
  </si>
  <si>
    <t>თეთრი ფერის მეტალო პლასტმასის კარებების მოწყობა</t>
  </si>
  <si>
    <t xml:space="preserve">მეტალო პლასტმასის ფანჯრების მოწყობა </t>
  </si>
  <si>
    <t>მდფ კარებების მოწყობა (900X2200)</t>
  </si>
  <si>
    <t>ლამინატის მოწყობა (პლინტუსებით)</t>
  </si>
  <si>
    <t>კაფელის მოწყობა სველ წერტილებში</t>
  </si>
  <si>
    <t>მეტლახის მოწყობა სველ წერტილებში</t>
  </si>
  <si>
    <t>ნიჟარა (თეთრი ფერის)</t>
  </si>
  <si>
    <t>უნიტაზი</t>
  </si>
  <si>
    <t>m</t>
  </si>
  <si>
    <t>komp.</t>
  </si>
  <si>
    <t>avtomaturi amomrTveli 200a 3 polusa</t>
  </si>
  <si>
    <t>c</t>
  </si>
  <si>
    <t>avtomaturi amomrTveli 160a 3 polusa</t>
  </si>
  <si>
    <t>avtomaturi amomrTveli 32a 3 polusa</t>
  </si>
  <si>
    <t>avtomaturi amomrTveli 25a 1 polusa</t>
  </si>
  <si>
    <t>Zravis dacvis avtomati 2.5-4.0a 1 polusa</t>
  </si>
  <si>
    <t>CamrTveli Rilaki fiqsaciiT</t>
  </si>
  <si>
    <t>saindikacio naTura 220v (wiTeli)</t>
  </si>
  <si>
    <t>saindikacio naTura 220v (mwvane)</t>
  </si>
  <si>
    <t>sasignalo naTura (yviTeli, mwvane, wiTeli) (faris karSi CasamontaJebeli)</t>
  </si>
  <si>
    <t>karada g/m 2X8 modulze</t>
  </si>
  <si>
    <t>dasaparalilebeli salte 3 polusa 3/63a</t>
  </si>
  <si>
    <t>kb.</t>
  </si>
  <si>
    <t>erTklaviSiani CamrTveli</t>
  </si>
  <si>
    <t>orklaviSiani CamrTveli</t>
  </si>
  <si>
    <t>rozeti damiwebis kontaqtiT</t>
  </si>
  <si>
    <t>saevakuacio gasasvlelis maCvenebeli</t>
  </si>
  <si>
    <t>damiwebis Stanga (jvarisebri)</t>
  </si>
  <si>
    <t>samisamarTo saxanZro sakontrolo paneli erTlupiani</t>
  </si>
  <si>
    <t>samisamarTo kvamlis optikuri deteqtori</t>
  </si>
  <si>
    <t>samisamarTo Tburi deteqtori</t>
  </si>
  <si>
    <t>universaluri samisamarTo baza</t>
  </si>
  <si>
    <t>samisamarTo sagangaSo Rilaki</t>
  </si>
  <si>
    <t>samisamarTo sirena-strobiT</t>
  </si>
  <si>
    <t>kvebis bloki akumulatoriT 12 v/7a.sT</t>
  </si>
  <si>
    <t>Smart UPS 1500 VA</t>
  </si>
  <si>
    <t xml:space="preserve">rozetis bude </t>
  </si>
  <si>
    <t>ganmStoebeli yuTi 100X100X50</t>
  </si>
  <si>
    <t>samontaJo masalebi (izolaciis lenti, kabelis samagrebi, kabelis Sesakravi)</t>
  </si>
  <si>
    <t>ელექტრო საინჟინრო სამუშაოები</t>
  </si>
  <si>
    <t>ცალი</t>
  </si>
  <si>
    <t>კედლის ქვაბის საკვამლე მილი</t>
  </si>
  <si>
    <t>საფართოვებელი ავზი 200 Lt (10 bar)</t>
  </si>
  <si>
    <t>გამწოვი ვენტილატორი (უკუსარქველიანი ჩამკეტით)   300მ³/სთ  100 პა</t>
  </si>
  <si>
    <t>20*2,9 მმ მილი PN 20</t>
  </si>
  <si>
    <t>მეტრი</t>
  </si>
  <si>
    <t xml:space="preserve">25*3,5 მმ მილი PN 20 </t>
  </si>
  <si>
    <t>32*4,4 მმ მილი PN 20</t>
  </si>
  <si>
    <t>40*5,5 მმ მილი PN 20</t>
  </si>
  <si>
    <t>50*6,9 მმ მილი PN 20</t>
  </si>
  <si>
    <t>63*8,6 მმ მილი PN 20</t>
  </si>
  <si>
    <t>75*10,3 მმ მილი PN 20</t>
  </si>
  <si>
    <t>20*2,9 მმ მინა-ბოჭკოვანი მილი PN 20</t>
  </si>
  <si>
    <t>25*3,5 მმ მინა-ბოჭკოვანი მილი PN 20</t>
  </si>
  <si>
    <t>32*4,4 მმ მინა-ბოჭკოვანი მილი PN 20</t>
  </si>
  <si>
    <t>40*5,5 მმ მინა-ბოჭკოვანი მილი PN 20</t>
  </si>
  <si>
    <t>50*6,9 მმ მინა-ბოჭკოვანი მილი PN 20</t>
  </si>
  <si>
    <t>63*8,6 მმ მინა-ბოჭკოვანი მილი PN 20</t>
  </si>
  <si>
    <t>18/9 მმ კაუჩუკის თბოიზოლაცია</t>
  </si>
  <si>
    <t>22/9 მმ კაუჩუკის თბოიზოლაცია</t>
  </si>
  <si>
    <t>28/9 მმ კაუჩუკის თბოიზოლაცია</t>
  </si>
  <si>
    <t>42/9 მმ კაუჩუკის თბოიზოლაცია</t>
  </si>
  <si>
    <t>48/9 მმ კაუჩუკის თბოიზოლაცია</t>
  </si>
  <si>
    <t>60/9 მმ კაუჩუკის თბოიზოლაცია</t>
  </si>
  <si>
    <t>20 მმ მუხლი 90°</t>
  </si>
  <si>
    <t xml:space="preserve">25 მმ მუხლი 90° </t>
  </si>
  <si>
    <t xml:space="preserve">32 მმ მუხლი 90° </t>
  </si>
  <si>
    <t>40 მმ მუხლი 90°</t>
  </si>
  <si>
    <t>50 მმ მუხლი 90°</t>
  </si>
  <si>
    <t>63 მმ მუხლი 90°</t>
  </si>
  <si>
    <t>25 მმ სამკაპი</t>
  </si>
  <si>
    <t xml:space="preserve">32 მმ სამკაპი  </t>
  </si>
  <si>
    <t xml:space="preserve">40 მმ სამკაპი </t>
  </si>
  <si>
    <t xml:space="preserve">50 მმ სამკაპი </t>
  </si>
  <si>
    <t xml:space="preserve">63 მმ სამკაპი </t>
  </si>
  <si>
    <t xml:space="preserve">75 მმ სამკაპი </t>
  </si>
  <si>
    <t xml:space="preserve">25-20 მმ გადამყვანი </t>
  </si>
  <si>
    <t xml:space="preserve">32-20 მმ გადამყვანი </t>
  </si>
  <si>
    <t xml:space="preserve">32-25 მმ გადამყვანი </t>
  </si>
  <si>
    <t xml:space="preserve">40-20 მმ გადამყვანი </t>
  </si>
  <si>
    <t xml:space="preserve">40-25 მმ გადამყვანი </t>
  </si>
  <si>
    <t xml:space="preserve">40-32 მმ გადამყვანი </t>
  </si>
  <si>
    <t xml:space="preserve">50-32 მმ გადამყვანი </t>
  </si>
  <si>
    <t xml:space="preserve">50-40 მმ გადამყვანი </t>
  </si>
  <si>
    <t xml:space="preserve">63-40 მმ გადამყვანი </t>
  </si>
  <si>
    <t xml:space="preserve">63-50 მმ გადამყვანი </t>
  </si>
  <si>
    <t xml:space="preserve">75-50 მმ გადამყვანი </t>
  </si>
  <si>
    <t xml:space="preserve">75-63 მმ გადამყვანი </t>
  </si>
  <si>
    <t xml:space="preserve"> ვენტილი 25მმ</t>
  </si>
  <si>
    <t xml:space="preserve"> ვენტილი 32მმ</t>
  </si>
  <si>
    <t xml:space="preserve"> ვენტილი 40მმ</t>
  </si>
  <si>
    <t xml:space="preserve"> ვენტილი 50მმ</t>
  </si>
  <si>
    <t xml:space="preserve"> ვენტილი 63მმ</t>
  </si>
  <si>
    <t xml:space="preserve"> ვენტილი 75მმ</t>
  </si>
  <si>
    <t>სხვადასხვა ფიტინგები (ქუროები; მუხლები; სამკაპები; გადამყვანები; შ/ხ-გ/ხ/ ჰაერგამშვებები; დამცლელი ვენტილები; ვენტილები)</t>
  </si>
  <si>
    <t>კომპლ.</t>
  </si>
  <si>
    <t>20 1/2" სამონტაჟო მუხლი შ/ხ დუბლი (საშხაპე, ვანისთვის)</t>
  </si>
  <si>
    <t>არკოს ვენტილი 1/2-1/2 (უნიტაზისთვის)</t>
  </si>
  <si>
    <t>არკოს ვენტილი 1/2-1/2 (პისუარისთვის)</t>
  </si>
  <si>
    <t>არკოს ვენტილი 1/2-3/8 ან 1/2-1/2 (პირსაბანი, ნიჟარისთვის)</t>
  </si>
  <si>
    <t>ცივი და ცხელი წყლის შემრევი პირსაბანისთვის</t>
  </si>
  <si>
    <t>ცივი და ცხელი წყლის შემრევი საშხაპისთვის</t>
  </si>
  <si>
    <t>დამხმარე მასალები</t>
  </si>
  <si>
    <t>საინსტალაციო მასალები</t>
  </si>
  <si>
    <r>
      <rPr>
        <vertAlign val="superscript"/>
        <sz val="12"/>
        <color indexed="8"/>
        <rFont val="Avaza"/>
        <family val="2"/>
      </rPr>
      <t xml:space="preserve">   </t>
    </r>
    <r>
      <rPr>
        <sz val="12"/>
        <color indexed="8"/>
        <rFont val="Avaza"/>
        <family val="2"/>
      </rPr>
      <t>მ</t>
    </r>
    <r>
      <rPr>
        <vertAlign val="superscript"/>
        <sz val="12"/>
        <color indexed="8"/>
        <rFont val="Avaza"/>
        <family val="2"/>
      </rPr>
      <t>2</t>
    </r>
  </si>
  <si>
    <r>
      <t xml:space="preserve">kabeli (mrgvali) </t>
    </r>
    <r>
      <rPr>
        <sz val="12"/>
        <color indexed="8"/>
        <rFont val="Arial"/>
        <family val="2"/>
        <charset val="204"/>
      </rPr>
      <t xml:space="preserve">NAYY-J </t>
    </r>
    <r>
      <rPr>
        <sz val="12"/>
        <color indexed="8"/>
        <rFont val="AcadNusx"/>
      </rPr>
      <t>3X120+1X70mm</t>
    </r>
    <r>
      <rPr>
        <vertAlign val="superscript"/>
        <sz val="12"/>
        <color indexed="8"/>
        <rFont val="AcadNusx"/>
      </rPr>
      <t xml:space="preserve">2   </t>
    </r>
    <r>
      <rPr>
        <sz val="12"/>
        <color indexed="8"/>
        <rFont val="AcadNusx"/>
      </rPr>
      <t>(kabelis sigrZe dazustdes adgilze)</t>
    </r>
  </si>
  <si>
    <r>
      <t xml:space="preserve">kabeli (mrgvali) </t>
    </r>
    <r>
      <rPr>
        <sz val="12"/>
        <color indexed="8"/>
        <rFont val="Arial"/>
        <family val="2"/>
        <charset val="204"/>
      </rPr>
      <t>NYY-J</t>
    </r>
    <r>
      <rPr>
        <sz val="12"/>
        <color indexed="8"/>
        <rFont val="AcadNusx"/>
      </rPr>
      <t xml:space="preserve"> 4X50mm</t>
    </r>
    <r>
      <rPr>
        <vertAlign val="superscript"/>
        <sz val="12"/>
        <color indexed="8"/>
        <rFont val="AcadNusx"/>
      </rPr>
      <t>2</t>
    </r>
  </si>
  <si>
    <r>
      <t xml:space="preserve">kabeli (mrgvali) </t>
    </r>
    <r>
      <rPr>
        <sz val="12"/>
        <color indexed="8"/>
        <rFont val="Arial"/>
        <family val="2"/>
        <charset val="204"/>
      </rPr>
      <t>NYM-J</t>
    </r>
    <r>
      <rPr>
        <sz val="12"/>
        <color indexed="8"/>
        <rFont val="AcadNusx"/>
      </rPr>
      <t xml:space="preserve"> 5X2.5mm</t>
    </r>
    <r>
      <rPr>
        <vertAlign val="superscript"/>
        <sz val="12"/>
        <color indexed="8"/>
        <rFont val="AcadNusx"/>
      </rPr>
      <t>2</t>
    </r>
  </si>
  <si>
    <r>
      <t xml:space="preserve">kabeli (mrgvali) </t>
    </r>
    <r>
      <rPr>
        <sz val="12"/>
        <color indexed="8"/>
        <rFont val="Arial"/>
        <family val="2"/>
        <charset val="204"/>
      </rPr>
      <t>NYM-J</t>
    </r>
    <r>
      <rPr>
        <sz val="12"/>
        <color indexed="8"/>
        <rFont val="AcadNusx"/>
      </rPr>
      <t xml:space="preserve"> 3X2,5mm</t>
    </r>
    <r>
      <rPr>
        <vertAlign val="superscript"/>
        <sz val="12"/>
        <color indexed="8"/>
        <rFont val="AcadNusx"/>
      </rPr>
      <t>2</t>
    </r>
  </si>
  <si>
    <r>
      <t xml:space="preserve">kabeli (mrgvali) </t>
    </r>
    <r>
      <rPr>
        <sz val="12"/>
        <color indexed="8"/>
        <rFont val="Arial"/>
        <family val="2"/>
        <charset val="204"/>
      </rPr>
      <t>NYM-J</t>
    </r>
    <r>
      <rPr>
        <sz val="12"/>
        <color indexed="8"/>
        <rFont val="AcadNusx"/>
      </rPr>
      <t xml:space="preserve"> 3X1,5mm</t>
    </r>
    <r>
      <rPr>
        <vertAlign val="superscript"/>
        <sz val="12"/>
        <color indexed="8"/>
        <rFont val="AcadNusx"/>
      </rPr>
      <t>2</t>
    </r>
  </si>
  <si>
    <r>
      <t xml:space="preserve">kabeli (mrgvali) </t>
    </r>
    <r>
      <rPr>
        <sz val="12"/>
        <color indexed="8"/>
        <rFont val="Arial"/>
        <family val="2"/>
        <charset val="204"/>
      </rPr>
      <t>NYM-J</t>
    </r>
    <r>
      <rPr>
        <sz val="12"/>
        <color indexed="8"/>
        <rFont val="AcadNusx"/>
      </rPr>
      <t xml:space="preserve"> 2X1,5mm</t>
    </r>
    <r>
      <rPr>
        <vertAlign val="superscript"/>
        <sz val="12"/>
        <color indexed="8"/>
        <rFont val="AcadNusx"/>
      </rPr>
      <t>2</t>
    </r>
  </si>
  <si>
    <r>
      <t xml:space="preserve">kabeli (mrgvali) </t>
    </r>
    <r>
      <rPr>
        <sz val="12"/>
        <color indexed="8"/>
        <rFont val="Arial"/>
        <family val="2"/>
        <charset val="204"/>
      </rPr>
      <t xml:space="preserve">NYY-J  </t>
    </r>
    <r>
      <rPr>
        <sz val="12"/>
        <color indexed="8"/>
        <rFont val="AcadNusx"/>
      </rPr>
      <t>1X25mm</t>
    </r>
    <r>
      <rPr>
        <vertAlign val="superscript"/>
        <sz val="12"/>
        <color indexed="8"/>
        <rFont val="AcadNusx"/>
      </rPr>
      <t>2</t>
    </r>
  </si>
  <si>
    <r>
      <rPr>
        <sz val="12"/>
        <color indexed="8"/>
        <rFont val="AcadNusx"/>
      </rPr>
      <t xml:space="preserve">Zalovani fari g/m </t>
    </r>
    <r>
      <rPr>
        <sz val="12"/>
        <color indexed="8"/>
        <rFont val="Arial"/>
        <family val="2"/>
        <charset val="204"/>
      </rPr>
      <t>1200X600X250 IP 21</t>
    </r>
  </si>
  <si>
    <r>
      <t xml:space="preserve">samfaza salteebis sistema </t>
    </r>
    <r>
      <rPr>
        <sz val="12"/>
        <color indexed="8"/>
        <rFont val="Arial"/>
        <family val="2"/>
        <charset val="204"/>
      </rPr>
      <t>L1, L2, L3, 250</t>
    </r>
    <r>
      <rPr>
        <sz val="12"/>
        <color indexed="8"/>
        <rFont val="AcadNusx"/>
      </rPr>
      <t xml:space="preserve"> a</t>
    </r>
  </si>
  <si>
    <r>
      <t xml:space="preserve">damiweba neitralis salteebis sistema </t>
    </r>
    <r>
      <rPr>
        <sz val="12"/>
        <color indexed="8"/>
        <rFont val="Arial"/>
        <family val="2"/>
        <charset val="204"/>
      </rPr>
      <t>100</t>
    </r>
    <r>
      <rPr>
        <sz val="12"/>
        <color indexed="8"/>
        <rFont val="AcadNusx"/>
      </rPr>
      <t xml:space="preserve"> a</t>
    </r>
  </si>
  <si>
    <r>
      <rPr>
        <sz val="12"/>
        <color indexed="8"/>
        <rFont val="AcadNusx"/>
      </rPr>
      <t>kontaqtori</t>
    </r>
    <r>
      <rPr>
        <sz val="12"/>
        <color indexed="8"/>
        <rFont val="Times New Roman"/>
        <family val="1"/>
        <charset val="204"/>
      </rPr>
      <t xml:space="preserve"> 1NO/5kW/AC220 , 1NO+1NC </t>
    </r>
    <r>
      <rPr>
        <sz val="12"/>
        <color indexed="8"/>
        <rFont val="AcadNusx"/>
      </rPr>
      <t>damxmare kontaqtiT</t>
    </r>
  </si>
  <si>
    <r>
      <t xml:space="preserve">ganmuxtveli </t>
    </r>
    <r>
      <rPr>
        <sz val="12"/>
        <color indexed="8"/>
        <rFont val="Arial"/>
        <family val="2"/>
        <charset val="204"/>
      </rPr>
      <t>B</t>
    </r>
    <r>
      <rPr>
        <sz val="12"/>
        <color indexed="8"/>
        <rFont val="AcadNusx"/>
      </rPr>
      <t xml:space="preserve"> klasis </t>
    </r>
    <r>
      <rPr>
        <sz val="12"/>
        <color indexed="8"/>
        <rFont val="Arial"/>
        <family val="2"/>
        <charset val="204"/>
      </rPr>
      <t>3P+N+PE 400v/100ka</t>
    </r>
  </si>
  <si>
    <r>
      <t>erTwvera kabeli (Savi) 2.5mm</t>
    </r>
    <r>
      <rPr>
        <vertAlign val="superscript"/>
        <sz val="12"/>
        <color indexed="8"/>
        <rFont val="AcadNusx"/>
      </rPr>
      <t>2</t>
    </r>
  </si>
  <si>
    <r>
      <rPr>
        <sz val="12"/>
        <color indexed="8"/>
        <rFont val="AcadNusx"/>
      </rPr>
      <t xml:space="preserve">Zravis dacvis avtomati </t>
    </r>
    <r>
      <rPr>
        <sz val="12"/>
        <color indexed="8"/>
        <rFont val="AcadMtavr"/>
      </rPr>
      <t>2.5-4.0</t>
    </r>
    <r>
      <rPr>
        <sz val="12"/>
        <color indexed="8"/>
        <rFont val="Arial"/>
        <family val="2"/>
        <charset val="204"/>
      </rPr>
      <t xml:space="preserve"> A</t>
    </r>
  </si>
  <si>
    <r>
      <t>amstrongis tipis Weris sanaTi</t>
    </r>
    <r>
      <rPr>
        <sz val="12"/>
        <color indexed="8"/>
        <rFont val="Arial"/>
        <family val="2"/>
        <charset val="204"/>
      </rPr>
      <t xml:space="preserve"> LED </t>
    </r>
    <r>
      <rPr>
        <sz val="12"/>
        <color indexed="8"/>
        <rFont val="AcadNusx"/>
      </rPr>
      <t>naTuriT</t>
    </r>
    <r>
      <rPr>
        <sz val="12"/>
        <color indexed="8"/>
        <rFont val="Arial"/>
        <family val="2"/>
        <charset val="204"/>
      </rPr>
      <t xml:space="preserve"> 40 W </t>
    </r>
  </si>
  <si>
    <r>
      <t>amstrongis tipis Weris sanaTi</t>
    </r>
    <r>
      <rPr>
        <sz val="12"/>
        <color indexed="8"/>
        <rFont val="Arial"/>
        <family val="2"/>
        <charset val="204"/>
      </rPr>
      <t xml:space="preserve"> LED </t>
    </r>
    <r>
      <rPr>
        <sz val="12"/>
        <color indexed="8"/>
        <rFont val="AcadNusx"/>
      </rPr>
      <t>naTuriT</t>
    </r>
    <r>
      <rPr>
        <sz val="12"/>
        <color indexed="8"/>
        <rFont val="Arial"/>
        <family val="2"/>
        <charset val="204"/>
      </rPr>
      <t xml:space="preserve"> 30 W </t>
    </r>
  </si>
  <si>
    <r>
      <t>Weris Cafluli</t>
    </r>
    <r>
      <rPr>
        <sz val="12"/>
        <color indexed="8"/>
        <rFont val="Arial"/>
        <family val="2"/>
        <charset val="204"/>
      </rPr>
      <t xml:space="preserve">  LED </t>
    </r>
    <r>
      <rPr>
        <sz val="12"/>
        <color indexed="8"/>
        <rFont val="AcadNusx"/>
      </rPr>
      <t xml:space="preserve">naTuriT </t>
    </r>
    <r>
      <rPr>
        <sz val="12"/>
        <color indexed="8"/>
        <rFont val="Arial"/>
        <family val="2"/>
        <charset val="204"/>
      </rPr>
      <t xml:space="preserve">12 W </t>
    </r>
  </si>
  <si>
    <r>
      <t xml:space="preserve">damiwebis glinula </t>
    </r>
    <r>
      <rPr>
        <sz val="12"/>
        <color indexed="8"/>
        <rFont val="Arial"/>
        <family val="2"/>
      </rPr>
      <t xml:space="preserve">Ø=10 </t>
    </r>
    <r>
      <rPr>
        <sz val="12"/>
        <color indexed="8"/>
        <rFont val="AcadNusx"/>
      </rPr>
      <t>mm</t>
    </r>
  </si>
  <si>
    <r>
      <t xml:space="preserve">damiwebis Stangaze glinulas samagri </t>
    </r>
    <r>
      <rPr>
        <sz val="12"/>
        <color indexed="8"/>
        <rFont val="Arial"/>
        <family val="2"/>
      </rPr>
      <t>Ø=8-10</t>
    </r>
    <r>
      <rPr>
        <sz val="12"/>
        <color indexed="8"/>
        <rFont val="AcadNusx"/>
      </rPr>
      <t xml:space="preserve"> mm</t>
    </r>
  </si>
  <si>
    <r>
      <t xml:space="preserve">damiwebis Stangaze ori glinulas samagri </t>
    </r>
    <r>
      <rPr>
        <sz val="12"/>
        <color indexed="8"/>
        <rFont val="Arial"/>
        <family val="2"/>
      </rPr>
      <t>Ø=8-10</t>
    </r>
    <r>
      <rPr>
        <sz val="12"/>
        <color indexed="8"/>
        <rFont val="AcadNusx"/>
      </rPr>
      <t xml:space="preserve"> mm</t>
    </r>
  </si>
  <si>
    <r>
      <t>cecxlmedegi kabeli</t>
    </r>
    <r>
      <rPr>
        <sz val="12"/>
        <color indexed="8"/>
        <rFont val="Arial"/>
        <family val="2"/>
        <charset val="204"/>
      </rPr>
      <t xml:space="preserve"> JE-H(St)H FE180/E90 - 2x2x0,8</t>
    </r>
  </si>
  <si>
    <r>
      <t>kompiuteruli qselis kabeli</t>
    </r>
    <r>
      <rPr>
        <sz val="12"/>
        <color indexed="8"/>
        <rFont val="Arial"/>
        <family val="2"/>
        <charset val="204"/>
      </rPr>
      <t xml:space="preserve"> FTP Cat 5e</t>
    </r>
  </si>
  <si>
    <r>
      <t xml:space="preserve">sakomunikacio karada </t>
    </r>
    <r>
      <rPr>
        <sz val="12"/>
        <color indexed="8"/>
        <rFont val="Arial"/>
        <family val="2"/>
        <charset val="204"/>
      </rPr>
      <t>RACK 22U</t>
    </r>
    <r>
      <rPr>
        <sz val="12"/>
        <color indexed="8"/>
        <rFont val="AcadNusx"/>
      </rPr>
      <t xml:space="preserve"> </t>
    </r>
  </si>
  <si>
    <r>
      <t>qselis komutatori</t>
    </r>
    <r>
      <rPr>
        <sz val="12"/>
        <color indexed="8"/>
        <rFont val="Arial"/>
        <family val="2"/>
        <charset val="204"/>
      </rPr>
      <t xml:space="preserve">  24  </t>
    </r>
    <r>
      <rPr>
        <sz val="12"/>
        <color indexed="8"/>
        <rFont val="AcadNusx"/>
      </rPr>
      <t xml:space="preserve">portiani </t>
    </r>
  </si>
  <si>
    <r>
      <t xml:space="preserve">paCpaneli 24 portiani </t>
    </r>
    <r>
      <rPr>
        <sz val="12"/>
        <color indexed="8"/>
        <rFont val="Arial"/>
        <family val="2"/>
        <charset val="204"/>
      </rPr>
      <t xml:space="preserve">Cat 5e </t>
    </r>
  </si>
  <si>
    <r>
      <t xml:space="preserve">kompiuteris rozeti </t>
    </r>
    <r>
      <rPr>
        <sz val="12"/>
        <color indexed="8"/>
        <rFont val="Arial"/>
        <family val="2"/>
        <charset val="204"/>
      </rPr>
      <t>RJ45</t>
    </r>
    <r>
      <rPr>
        <sz val="12"/>
        <color indexed="8"/>
        <rFont val="AcadNusx"/>
      </rPr>
      <t xml:space="preserve"> (me-5 kategoria)</t>
    </r>
  </si>
  <si>
    <r>
      <t xml:space="preserve">telefonis rozeti </t>
    </r>
    <r>
      <rPr>
        <sz val="12"/>
        <color indexed="8"/>
        <rFont val="Arial"/>
        <family val="2"/>
        <charset val="204"/>
      </rPr>
      <t>RJ45</t>
    </r>
    <r>
      <rPr>
        <sz val="12"/>
        <color indexed="8"/>
        <rFont val="AcadNusx"/>
      </rPr>
      <t xml:space="preserve"> (me-5 kategoria)</t>
    </r>
  </si>
  <si>
    <r>
      <t xml:space="preserve">ukabelo SeRwevis wertili </t>
    </r>
    <r>
      <rPr>
        <sz val="12"/>
        <color indexed="8"/>
        <rFont val="Arial"/>
        <family val="2"/>
      </rPr>
      <t>(Wi-Fi)</t>
    </r>
  </si>
  <si>
    <r>
      <t>kabeli</t>
    </r>
    <r>
      <rPr>
        <sz val="12"/>
        <color indexed="8"/>
        <rFont val="Arial"/>
        <family val="2"/>
        <charset val="204"/>
      </rPr>
      <t xml:space="preserve"> UTP Cat 5e</t>
    </r>
  </si>
  <si>
    <r>
      <t xml:space="preserve">cifruli qseluri videoregistratori </t>
    </r>
    <r>
      <rPr>
        <sz val="12"/>
        <color indexed="8"/>
        <rFont val="Arial"/>
        <family val="2"/>
        <charset val="204"/>
      </rPr>
      <t>(NVR) 32</t>
    </r>
    <r>
      <rPr>
        <sz val="12"/>
        <color indexed="8"/>
        <rFont val="AcadNusx"/>
      </rPr>
      <t xml:space="preserve"> arxiani </t>
    </r>
  </si>
  <si>
    <r>
      <t xml:space="preserve">mexsierebis myari diski </t>
    </r>
    <r>
      <rPr>
        <sz val="12"/>
        <color indexed="8"/>
        <rFont val="Arial"/>
        <family val="2"/>
        <charset val="204"/>
      </rPr>
      <t>3</t>
    </r>
    <r>
      <rPr>
        <sz val="12"/>
        <color indexed="8"/>
        <rFont val="AcadNusx"/>
      </rPr>
      <t xml:space="preserve"> terabaitiani </t>
    </r>
  </si>
  <si>
    <r>
      <t xml:space="preserve">kvebis bloki kamerebisTvis </t>
    </r>
    <r>
      <rPr>
        <sz val="12"/>
        <color indexed="8"/>
        <rFont val="Arial"/>
        <family val="2"/>
        <charset val="204"/>
      </rPr>
      <t>12</t>
    </r>
    <r>
      <rPr>
        <sz val="12"/>
        <color indexed="8"/>
        <rFont val="AcadNusx"/>
      </rPr>
      <t>v/</t>
    </r>
    <r>
      <rPr>
        <sz val="12"/>
        <color indexed="8"/>
        <rFont val="Arial"/>
        <family val="2"/>
        <charset val="204"/>
      </rPr>
      <t>10</t>
    </r>
    <r>
      <rPr>
        <sz val="12"/>
        <color indexed="8"/>
        <rFont val="AcadNusx"/>
      </rPr>
      <t>a</t>
    </r>
  </si>
  <si>
    <r>
      <rPr>
        <sz val="12"/>
        <color indexed="8"/>
        <rFont val="Arial"/>
        <family val="2"/>
        <charset val="204"/>
      </rPr>
      <t>IP</t>
    </r>
    <r>
      <rPr>
        <sz val="12"/>
        <color indexed="8"/>
        <rFont val="AcadNusx"/>
      </rPr>
      <t xml:space="preserve"> videokamera feradi dRe-Ramis reJimiT (minimum </t>
    </r>
    <r>
      <rPr>
        <sz val="12"/>
        <color indexed="8"/>
        <rFont val="Arial"/>
        <family val="2"/>
        <charset val="204"/>
      </rPr>
      <t>2.0</t>
    </r>
    <r>
      <rPr>
        <sz val="12"/>
        <color indexed="8"/>
        <rFont val="AcadNusx"/>
      </rPr>
      <t xml:space="preserve"> mgp) Sida montaJis</t>
    </r>
  </si>
  <si>
    <r>
      <rPr>
        <sz val="12"/>
        <color indexed="8"/>
        <rFont val="Arial"/>
        <family val="2"/>
        <charset val="204"/>
      </rPr>
      <t>IP</t>
    </r>
    <r>
      <rPr>
        <sz val="12"/>
        <color indexed="8"/>
        <rFont val="AcadNusx"/>
      </rPr>
      <t xml:space="preserve"> videokamera feradi dRe-Ramis reJimiT (minimum </t>
    </r>
    <r>
      <rPr>
        <sz val="12"/>
        <color indexed="8"/>
        <rFont val="Arial"/>
        <family val="2"/>
        <charset val="204"/>
      </rPr>
      <t>2.0</t>
    </r>
    <r>
      <rPr>
        <sz val="12"/>
        <color indexed="8"/>
        <rFont val="AcadNusx"/>
      </rPr>
      <t xml:space="preserve"> mgp) gare montaJis</t>
    </r>
  </si>
  <si>
    <r>
      <t xml:space="preserve">sainst. gofr. mili </t>
    </r>
    <r>
      <rPr>
        <sz val="12"/>
        <color indexed="8"/>
        <rFont val="Arial"/>
        <family val="2"/>
        <charset val="204"/>
      </rPr>
      <t xml:space="preserve">Ø </t>
    </r>
    <r>
      <rPr>
        <sz val="12"/>
        <color indexed="8"/>
        <rFont val="AcadNusx"/>
      </rPr>
      <t>16 mm</t>
    </r>
  </si>
  <si>
    <r>
      <t xml:space="preserve">sainst. gofr. mili </t>
    </r>
    <r>
      <rPr>
        <sz val="12"/>
        <color indexed="8"/>
        <rFont val="Arial"/>
        <family val="2"/>
        <charset val="204"/>
      </rPr>
      <t xml:space="preserve">Ø </t>
    </r>
    <r>
      <rPr>
        <sz val="12"/>
        <color indexed="8"/>
        <rFont val="AcadNusx"/>
      </rPr>
      <t>25 mm</t>
    </r>
  </si>
  <si>
    <r>
      <t xml:space="preserve">rkinis sak. arxi perforirebuli </t>
    </r>
    <r>
      <rPr>
        <sz val="12"/>
        <color indexed="8"/>
        <rFont val="Arial"/>
        <family val="2"/>
        <charset val="204"/>
      </rPr>
      <t>100X60X1.0</t>
    </r>
    <r>
      <rPr>
        <sz val="12"/>
        <color indexed="8"/>
        <rFont val="AcadNusx"/>
      </rPr>
      <t>m</t>
    </r>
  </si>
  <si>
    <r>
      <t xml:space="preserve">rkinis sak. arxis </t>
    </r>
    <r>
      <rPr>
        <sz val="12"/>
        <color indexed="8"/>
        <rFont val="Arial"/>
        <family val="2"/>
        <charset val="204"/>
      </rPr>
      <t>100X60X1.0</t>
    </r>
    <r>
      <rPr>
        <sz val="12"/>
        <color indexed="8"/>
        <rFont val="AcadNusx"/>
      </rPr>
      <t>mm Werze samagri konstruqcia (kompleqtSi)</t>
    </r>
  </si>
  <si>
    <r>
      <t xml:space="preserve">rkinis sak. arxi perforirebuli </t>
    </r>
    <r>
      <rPr>
        <sz val="12"/>
        <color indexed="8"/>
        <rFont val="Arial"/>
        <family val="2"/>
        <charset val="204"/>
      </rPr>
      <t>200X60X1.0</t>
    </r>
    <r>
      <rPr>
        <sz val="12"/>
        <color indexed="8"/>
        <rFont val="AcadNusx"/>
      </rPr>
      <t>m</t>
    </r>
  </si>
  <si>
    <r>
      <t>rkinis sak. arxis</t>
    </r>
    <r>
      <rPr>
        <sz val="12"/>
        <color indexed="8"/>
        <rFont val="Arial"/>
        <family val="2"/>
        <charset val="204"/>
      </rPr>
      <t xml:space="preserve"> 200X60X1.0</t>
    </r>
    <r>
      <rPr>
        <sz val="12"/>
        <color indexed="8"/>
        <rFont val="AcadNusx"/>
      </rPr>
      <t>mm Werze samagri konstruqcia (kompleqtSi)</t>
    </r>
  </si>
  <si>
    <t>შიდა ტიხრების მოწყობა ormagi fenis თაბაშირ მუყაოს ფილებით (პენოპლასტით)</t>
  </si>
  <si>
    <t>gaTboba,cxeli wyali civi wyali</t>
  </si>
  <si>
    <t>wert</t>
  </si>
  <si>
    <t>კედლის ქვაბი 80 კვტ (საკონდენსაციო)   ENERGY TOP W 80(WF) ქვაბი კედლის გაზის Ferroli</t>
  </si>
  <si>
    <t>მოცულობითი თბომცვლელი 1000 Lt (ერთ კონტურიანი)     BSV-1000 ავზი ერთი კლაკნილა თბომცვლელით 10 bar Elbi</t>
  </si>
  <si>
    <t>რეცირკულაციის ტუმბო     საცირკულაციო ტუმბო  12.92-m³/h     H-5.91  ცხელი წყლისთვის,    505927002 BPH 120/280 50M ტუმბო საც. DAB</t>
  </si>
  <si>
    <t>gaTboba : civi wyali cxeli wyali</t>
  </si>
  <si>
    <t>ტრაპი   d100</t>
  </si>
  <si>
    <t>sul</t>
  </si>
  <si>
    <t>satransporto xarjebi 1.5%</t>
  </si>
  <si>
    <t>damxmare masalebi 1,5%</t>
  </si>
  <si>
    <t>zednadebi xarjebi 8%</t>
  </si>
  <si>
    <t>gegmiuri dagroveba 8%</t>
  </si>
  <si>
    <t>d.R.g 18%</t>
  </si>
  <si>
    <t>kondicioneri 30m2 ze gaTvlili</t>
  </si>
  <si>
    <t>kondicioneri 40m2 ze gaTvlili</t>
  </si>
  <si>
    <t>kondicioneri 25m2 ze gaTvlili</t>
  </si>
  <si>
    <t>kondicioneri 50m2 ze gaTvlili</t>
  </si>
  <si>
    <t>ელექტრო რადიატორი</t>
  </si>
  <si>
    <t>1.ლოტი ფეიქრების ქუჩაზე არსებული შენობის სარემონტო სამუშაოები</t>
  </si>
  <si>
    <t>#ლოტი</t>
  </si>
  <si>
    <t>საერთო ღირებულება დღგ-ის ჩათვლით (ლარში)</t>
  </si>
  <si>
    <t>ტენდერი N-039-BID-17ფეიქრების ქუჩაზე არსებული შენობის სამშენებლო სარმეონტო სამუშაოების შესყიდვის თაობაზე</t>
  </si>
  <si>
    <t>შესრულების ვადა(კალენდალური დღე)</t>
  </si>
  <si>
    <t>გადახდის პირობა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</si>
</sst>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"/>
  </numFmts>
  <fonts count="41">
    <font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b/>
      <sz val="10"/>
      <color rgb="FF0D5CA1"/>
      <name val="Avaza"/>
      <family val="2"/>
    </font>
    <font>
      <sz val="10"/>
      <name val="AcadNusx"/>
    </font>
    <font>
      <b/>
      <sz val="10"/>
      <color indexed="40"/>
      <name val="Avaza"/>
      <family val="2"/>
    </font>
    <font>
      <b/>
      <sz val="10"/>
      <color theme="0"/>
      <name val="Avaza"/>
      <family val="2"/>
    </font>
    <font>
      <sz val="11"/>
      <color indexed="8"/>
      <name val="Calibri"/>
      <family val="2"/>
    </font>
    <font>
      <b/>
      <sz val="10"/>
      <name val="Avaza"/>
      <family val="2"/>
    </font>
    <font>
      <b/>
      <sz val="10"/>
      <name val="AcadNusx"/>
    </font>
    <font>
      <sz val="10"/>
      <name val="Avaza"/>
      <family val="2"/>
    </font>
    <font>
      <sz val="10"/>
      <name val="Arial"/>
      <family val="2"/>
      <charset val="204"/>
    </font>
    <font>
      <sz val="10"/>
      <name val="ChveuNusx"/>
    </font>
    <font>
      <sz val="11"/>
      <name val="AcadNusx"/>
    </font>
    <font>
      <b/>
      <sz val="11"/>
      <name val="AcadNusx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u/>
      <sz val="12"/>
      <name val="Avaza"/>
      <family val="2"/>
    </font>
    <font>
      <b/>
      <sz val="12"/>
      <name val="Avaza"/>
      <family val="2"/>
    </font>
    <font>
      <sz val="12"/>
      <name val="Avaza"/>
      <family val="2"/>
    </font>
    <font>
      <sz val="12"/>
      <color indexed="8"/>
      <name val="Avaza"/>
      <family val="2"/>
    </font>
    <font>
      <vertAlign val="superscript"/>
      <sz val="12"/>
      <color indexed="8"/>
      <name val="Avaza"/>
      <family val="2"/>
    </font>
    <font>
      <sz val="12"/>
      <color theme="1"/>
      <name val="Avaza"/>
      <family val="2"/>
    </font>
    <font>
      <b/>
      <sz val="12"/>
      <color theme="1"/>
      <name val="AcadMtavr"/>
    </font>
    <font>
      <sz val="12"/>
      <color theme="1"/>
      <name val="AcadNusx"/>
    </font>
    <font>
      <sz val="12"/>
      <color indexed="8"/>
      <name val="AcadNusx"/>
    </font>
    <font>
      <vertAlign val="superscript"/>
      <sz val="12"/>
      <color indexed="8"/>
      <name val="AcadNusx"/>
    </font>
    <font>
      <sz val="12"/>
      <color indexed="8"/>
      <name val="Times New Roman"/>
      <family val="1"/>
      <charset val="204"/>
    </font>
    <font>
      <sz val="12"/>
      <color theme="1"/>
      <name val="Sylfae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AcadMtavr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5"/>
      <color theme="1"/>
      <name val="AcadNusx"/>
    </font>
    <font>
      <b/>
      <sz val="15"/>
      <color theme="1"/>
      <name val="AcadMtavr"/>
    </font>
    <font>
      <sz val="11"/>
      <color theme="1"/>
      <name val="Calibri"/>
      <family val="2"/>
      <scheme val="minor"/>
    </font>
    <font>
      <sz val="15"/>
      <name val="Avaza"/>
      <family val="2"/>
    </font>
    <font>
      <b/>
      <sz val="12"/>
      <name val="AcadNusx"/>
    </font>
    <font>
      <sz val="12"/>
      <name val="AcadNusx"/>
    </font>
    <font>
      <b/>
      <sz val="15"/>
      <name val="AcadNusx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D5CA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D5CA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43" fontId="6" fillId="0" borderId="0" applyFont="0" applyFill="0" applyBorder="0" applyAlignment="0" applyProtection="0"/>
    <xf numFmtId="0" fontId="10" fillId="0" borderId="0"/>
    <xf numFmtId="0" fontId="11" fillId="0" borderId="0"/>
    <xf numFmtId="9" fontId="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35" fillId="0" borderId="0" applyFont="0" applyFill="0" applyBorder="0" applyAlignment="0" applyProtection="0"/>
  </cellStyleXfs>
  <cellXfs count="155">
    <xf numFmtId="0" fontId="0" fillId="0" borderId="0" xfId="0"/>
    <xf numFmtId="0" fontId="3" fillId="0" borderId="0" xfId="0" applyFont="1" applyBorder="1" applyAlignment="1" applyProtection="1">
      <alignment vertical="center"/>
      <protection hidden="1"/>
    </xf>
    <xf numFmtId="0" fontId="4" fillId="0" borderId="0" xfId="1" applyFont="1" applyFill="1" applyBorder="1" applyAlignment="1" applyProtection="1">
      <alignment horizontal="center"/>
      <protection hidden="1"/>
    </xf>
    <xf numFmtId="0" fontId="4" fillId="0" borderId="0" xfId="1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4" fontId="7" fillId="3" borderId="6" xfId="0" applyNumberFormat="1" applyFont="1" applyFill="1" applyBorder="1" applyAlignment="1" applyProtection="1">
      <alignment horizontal="right" vertical="center" wrapText="1"/>
      <protection hidden="1"/>
    </xf>
    <xf numFmtId="4" fontId="3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4" fontId="9" fillId="0" borderId="0" xfId="0" applyNumberFormat="1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5" fillId="0" borderId="2" xfId="0" applyFont="1" applyBorder="1" applyAlignment="1">
      <alignment horizontal="left" vertical="center" wrapText="1"/>
    </xf>
    <xf numFmtId="0" fontId="15" fillId="4" borderId="2" xfId="7" applyFont="1" applyFill="1" applyBorder="1" applyAlignment="1">
      <alignment horizontal="center" vertical="center"/>
    </xf>
    <xf numFmtId="1" fontId="15" fillId="4" borderId="2" xfId="7" applyNumberFormat="1" applyFont="1" applyFill="1" applyBorder="1" applyAlignment="1">
      <alignment horizontal="center" vertical="center"/>
    </xf>
    <xf numFmtId="0" fontId="15" fillId="4" borderId="2" xfId="7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/>
    </xf>
    <xf numFmtId="0" fontId="15" fillId="0" borderId="2" xfId="7" applyFont="1" applyFill="1" applyBorder="1" applyAlignment="1">
      <alignment horizontal="center" vertical="center"/>
    </xf>
    <xf numFmtId="0" fontId="15" fillId="4" borderId="2" xfId="0" applyNumberFormat="1" applyFont="1" applyFill="1" applyBorder="1" applyAlignment="1">
      <alignment horizontal="left" vertical="center" wrapText="1"/>
    </xf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left" vertical="center"/>
    </xf>
    <xf numFmtId="4" fontId="18" fillId="0" borderId="3" xfId="0" applyNumberFormat="1" applyFont="1" applyBorder="1" applyAlignment="1" applyProtection="1">
      <alignment horizontal="center" vertical="center" wrapText="1"/>
      <protection hidden="1"/>
    </xf>
    <xf numFmtId="4" fontId="18" fillId="0" borderId="3" xfId="0" applyNumberFormat="1" applyFont="1" applyBorder="1" applyAlignment="1" applyProtection="1">
      <alignment horizontal="center" vertical="center"/>
      <protection hidden="1"/>
    </xf>
    <xf numFmtId="0" fontId="18" fillId="3" borderId="4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 wrapText="1"/>
      <protection hidden="1"/>
    </xf>
    <xf numFmtId="0" fontId="18" fillId="3" borderId="5" xfId="0" applyFont="1" applyFill="1" applyBorder="1" applyAlignment="1" applyProtection="1">
      <alignment vertical="center"/>
      <protection hidden="1"/>
    </xf>
    <xf numFmtId="3" fontId="18" fillId="3" borderId="5" xfId="0" applyNumberFormat="1" applyFont="1" applyFill="1" applyBorder="1" applyAlignment="1" applyProtection="1">
      <alignment vertical="center"/>
      <protection hidden="1"/>
    </xf>
    <xf numFmtId="0" fontId="18" fillId="3" borderId="9" xfId="0" applyFont="1" applyFill="1" applyBorder="1" applyAlignment="1" applyProtection="1">
      <alignment vertical="center"/>
      <protection hidden="1"/>
    </xf>
    <xf numFmtId="4" fontId="18" fillId="3" borderId="5" xfId="0" applyNumberFormat="1" applyFont="1" applyFill="1" applyBorder="1" applyAlignment="1" applyProtection="1">
      <alignment horizontal="right" vertical="center"/>
      <protection hidden="1"/>
    </xf>
    <xf numFmtId="4" fontId="18" fillId="3" borderId="5" xfId="0" applyNumberFormat="1" applyFont="1" applyFill="1" applyBorder="1" applyAlignment="1" applyProtection="1">
      <alignment horizontal="center" vertical="center" wrapText="1"/>
      <protection hidden="1"/>
    </xf>
    <xf numFmtId="4" fontId="18" fillId="3" borderId="6" xfId="0" applyNumberFormat="1" applyFont="1" applyFill="1" applyBorder="1" applyAlignment="1" applyProtection="1">
      <alignment horizontal="right" vertical="center" wrapText="1"/>
      <protection hidden="1"/>
    </xf>
    <xf numFmtId="0" fontId="19" fillId="0" borderId="7" xfId="0" applyFont="1" applyFill="1" applyBorder="1" applyAlignment="1" applyProtection="1">
      <alignment horizontal="center" vertical="center"/>
      <protection hidden="1"/>
    </xf>
    <xf numFmtId="4" fontId="20" fillId="0" borderId="2" xfId="0" applyNumberFormat="1" applyFont="1" applyFill="1" applyBorder="1" applyAlignment="1" applyProtection="1">
      <alignment horizontal="center" vertical="center"/>
      <protection hidden="1"/>
    </xf>
    <xf numFmtId="4" fontId="19" fillId="0" borderId="4" xfId="0" applyNumberFormat="1" applyFont="1" applyFill="1" applyBorder="1" applyAlignment="1" applyProtection="1">
      <alignment horizontal="center" vertical="center"/>
      <protection hidden="1"/>
    </xf>
    <xf numFmtId="4" fontId="19" fillId="0" borderId="2" xfId="3" applyNumberFormat="1" applyFont="1" applyFill="1" applyBorder="1" applyAlignment="1">
      <alignment vertical="center" wrapText="1"/>
    </xf>
    <xf numFmtId="4" fontId="19" fillId="0" borderId="6" xfId="0" applyNumberFormat="1" applyFont="1" applyBorder="1" applyAlignment="1" applyProtection="1">
      <alignment horizontal="right" vertical="center"/>
      <protection locked="0"/>
    </xf>
    <xf numFmtId="4" fontId="19" fillId="0" borderId="7" xfId="0" applyNumberFormat="1" applyFont="1" applyFill="1" applyBorder="1" applyAlignment="1" applyProtection="1">
      <alignment horizontal="right" vertical="center"/>
      <protection hidden="1"/>
    </xf>
    <xf numFmtId="4" fontId="19" fillId="0" borderId="7" xfId="0" applyNumberFormat="1" applyFont="1" applyBorder="1" applyAlignment="1" applyProtection="1">
      <alignment horizontal="right" vertical="center"/>
      <protection hidden="1"/>
    </xf>
    <xf numFmtId="4" fontId="19" fillId="0" borderId="10" xfId="0" applyNumberFormat="1" applyFont="1" applyFill="1" applyBorder="1" applyAlignment="1" applyProtection="1">
      <alignment horizontal="center" vertical="center"/>
      <protection hidden="1"/>
    </xf>
    <xf numFmtId="4" fontId="19" fillId="0" borderId="8" xfId="0" applyNumberFormat="1" applyFont="1" applyBorder="1" applyAlignment="1" applyProtection="1">
      <alignment horizontal="right" vertical="center"/>
      <protection locked="0"/>
    </xf>
    <xf numFmtId="4" fontId="21" fillId="0" borderId="2" xfId="0" applyNumberFormat="1" applyFont="1" applyFill="1" applyBorder="1" applyAlignment="1" applyProtection="1">
      <alignment horizontal="center" vertical="center"/>
      <protection hidden="1"/>
    </xf>
    <xf numFmtId="4" fontId="19" fillId="0" borderId="2" xfId="0" applyNumberFormat="1" applyFont="1" applyFill="1" applyBorder="1" applyAlignment="1" applyProtection="1">
      <alignment horizontal="center" vertical="center"/>
      <protection hidden="1"/>
    </xf>
    <xf numFmtId="4" fontId="19" fillId="0" borderId="2" xfId="0" applyNumberFormat="1" applyFont="1" applyBorder="1" applyAlignment="1" applyProtection="1">
      <alignment horizontal="right" vertical="center"/>
      <protection locked="0"/>
    </xf>
    <xf numFmtId="4" fontId="19" fillId="0" borderId="7" xfId="0" applyNumberFormat="1" applyFont="1" applyBorder="1" applyAlignment="1" applyProtection="1">
      <alignment horizontal="right" vertical="center"/>
      <protection locked="0"/>
    </xf>
    <xf numFmtId="4" fontId="22" fillId="0" borderId="2" xfId="0" applyNumberFormat="1" applyFont="1" applyFill="1" applyBorder="1" applyAlignment="1" applyProtection="1">
      <alignment horizontal="center" vertical="center"/>
      <protection hidden="1"/>
    </xf>
    <xf numFmtId="0" fontId="16" fillId="0" borderId="2" xfId="0" applyFont="1" applyBorder="1" applyAlignment="1">
      <alignment horizontal="center" vertical="center"/>
    </xf>
    <xf numFmtId="0" fontId="24" fillId="0" borderId="2" xfId="6" applyFont="1" applyFill="1" applyBorder="1" applyAlignment="1">
      <alignment wrapText="1"/>
    </xf>
    <xf numFmtId="0" fontId="24" fillId="0" borderId="2" xfId="6" applyNumberFormat="1" applyFont="1" applyFill="1" applyBorder="1" applyAlignment="1">
      <alignment horizontal="center"/>
    </xf>
    <xf numFmtId="1" fontId="16" fillId="0" borderId="2" xfId="6" applyNumberFormat="1" applyFont="1" applyFill="1" applyBorder="1" applyAlignment="1">
      <alignment horizontal="center"/>
    </xf>
    <xf numFmtId="0" fontId="24" fillId="0" borderId="2" xfId="6" applyFont="1" applyFill="1" applyBorder="1" applyAlignment="1">
      <alignment vertical="center" wrapText="1"/>
    </xf>
    <xf numFmtId="0" fontId="24" fillId="0" borderId="2" xfId="0" applyFont="1" applyBorder="1" applyAlignment="1">
      <alignment horizontal="left" vertical="center"/>
    </xf>
    <xf numFmtId="0" fontId="24" fillId="0" borderId="2" xfId="0" applyFont="1" applyFill="1" applyBorder="1" applyAlignment="1">
      <alignment wrapText="1"/>
    </xf>
    <xf numFmtId="0" fontId="25" fillId="0" borderId="2" xfId="7" applyFont="1" applyFill="1" applyBorder="1" applyAlignment="1">
      <alignment wrapText="1"/>
    </xf>
    <xf numFmtId="0" fontId="27" fillId="0" borderId="2" xfId="7" applyFont="1" applyFill="1" applyBorder="1" applyAlignment="1">
      <alignment wrapText="1"/>
    </xf>
    <xf numFmtId="0" fontId="24" fillId="0" borderId="2" xfId="0" applyFont="1" applyFill="1" applyBorder="1" applyAlignment="1" applyProtection="1">
      <alignment horizontal="center" vertical="center"/>
    </xf>
    <xf numFmtId="0" fontId="24" fillId="0" borderId="2" xfId="6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vertical="center" wrapText="1"/>
    </xf>
    <xf numFmtId="0" fontId="28" fillId="0" borderId="2" xfId="6" applyNumberFormat="1" applyFont="1" applyFill="1" applyBorder="1" applyAlignment="1">
      <alignment horizontal="center"/>
    </xf>
    <xf numFmtId="0" fontId="24" fillId="0" borderId="2" xfId="6" applyFont="1" applyFill="1" applyBorder="1" applyAlignment="1">
      <alignment horizontal="left" wrapText="1"/>
    </xf>
    <xf numFmtId="0" fontId="29" fillId="0" borderId="2" xfId="7" applyFont="1" applyFill="1" applyBorder="1" applyAlignment="1">
      <alignment wrapText="1"/>
    </xf>
    <xf numFmtId="0" fontId="24" fillId="0" borderId="4" xfId="6" applyFont="1" applyBorder="1" applyAlignment="1">
      <alignment horizontal="left" wrapText="1"/>
    </xf>
    <xf numFmtId="0" fontId="24" fillId="0" borderId="2" xfId="0" applyNumberFormat="1" applyFont="1" applyFill="1" applyBorder="1" applyAlignment="1">
      <alignment horizontal="center"/>
    </xf>
    <xf numFmtId="1" fontId="31" fillId="0" borderId="2" xfId="6" applyNumberFormat="1" applyFont="1" applyFill="1" applyBorder="1" applyAlignment="1">
      <alignment horizontal="center"/>
    </xf>
    <xf numFmtId="0" fontId="24" fillId="0" borderId="2" xfId="6" applyFont="1" applyBorder="1" applyAlignment="1">
      <alignment horizontal="left" wrapText="1"/>
    </xf>
    <xf numFmtId="0" fontId="16" fillId="0" borderId="4" xfId="6" applyFont="1" applyBorder="1" applyAlignment="1">
      <alignment horizontal="center" vertical="center"/>
    </xf>
    <xf numFmtId="0" fontId="24" fillId="0" borderId="4" xfId="6" applyFont="1" applyFill="1" applyBorder="1" applyAlignment="1">
      <alignment horizontal="left" wrapText="1"/>
    </xf>
    <xf numFmtId="0" fontId="24" fillId="0" borderId="2" xfId="0" applyNumberFormat="1" applyFont="1" applyFill="1" applyBorder="1" applyAlignment="1">
      <alignment horizontal="center" vertical="center"/>
    </xf>
    <xf numFmtId="0" fontId="24" fillId="0" borderId="2" xfId="8" applyFont="1" applyFill="1" applyBorder="1" applyAlignment="1">
      <alignment wrapText="1"/>
    </xf>
    <xf numFmtId="1" fontId="16" fillId="0" borderId="2" xfId="0" applyNumberFormat="1" applyFont="1" applyBorder="1" applyAlignment="1">
      <alignment horizontal="center"/>
    </xf>
    <xf numFmtId="0" fontId="24" fillId="0" borderId="2" xfId="9" applyFont="1" applyBorder="1" applyAlignment="1">
      <alignment horizontal="left" vertical="center" wrapText="1"/>
    </xf>
    <xf numFmtId="0" fontId="16" fillId="0" borderId="2" xfId="9" applyFont="1" applyBorder="1" applyAlignment="1">
      <alignment horizontal="left" vertical="center" wrapText="1"/>
    </xf>
    <xf numFmtId="1" fontId="16" fillId="0" borderId="2" xfId="0" applyNumberFormat="1" applyFont="1" applyBorder="1" applyAlignment="1">
      <alignment horizontal="center" vertical="center"/>
    </xf>
    <xf numFmtId="0" fontId="24" fillId="0" borderId="4" xfId="0" applyFont="1" applyFill="1" applyBorder="1" applyAlignment="1">
      <alignment wrapText="1"/>
    </xf>
    <xf numFmtId="0" fontId="24" fillId="0" borderId="2" xfId="8" applyFont="1" applyFill="1" applyBorder="1" applyAlignment="1">
      <alignment vertical="center" wrapText="1"/>
    </xf>
    <xf numFmtId="0" fontId="24" fillId="0" borderId="2" xfId="0" applyFont="1" applyBorder="1" applyAlignment="1">
      <alignment horizontal="left" vertical="center" wrapText="1"/>
    </xf>
    <xf numFmtId="1" fontId="16" fillId="0" borderId="2" xfId="6" applyNumberFormat="1" applyFont="1" applyFill="1" applyBorder="1" applyAlignment="1">
      <alignment horizontal="center" vertical="center"/>
    </xf>
    <xf numFmtId="0" fontId="25" fillId="0" borderId="2" xfId="0" applyFont="1" applyBorder="1" applyAlignment="1">
      <alignment horizontal="left" vertical="center" wrapText="1"/>
    </xf>
    <xf numFmtId="0" fontId="16" fillId="0" borderId="2" xfId="6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15" fillId="4" borderId="2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left" vertical="center" wrapText="1"/>
    </xf>
    <xf numFmtId="4" fontId="19" fillId="5" borderId="2" xfId="0" applyNumberFormat="1" applyFont="1" applyFill="1" applyBorder="1" applyAlignment="1" applyProtection="1">
      <alignment horizontal="right" vertical="center"/>
      <protection locked="0"/>
    </xf>
    <xf numFmtId="4" fontId="19" fillId="5" borderId="2" xfId="3" applyNumberFormat="1" applyFont="1" applyFill="1" applyBorder="1" applyAlignment="1">
      <alignment vertical="center" wrapText="1"/>
    </xf>
    <xf numFmtId="4" fontId="19" fillId="5" borderId="6" xfId="0" applyNumberFormat="1" applyFont="1" applyFill="1" applyBorder="1" applyAlignment="1" applyProtection="1">
      <alignment horizontal="right" vertical="center"/>
      <protection locked="0"/>
    </xf>
    <xf numFmtId="4" fontId="19" fillId="5" borderId="7" xfId="0" applyNumberFormat="1" applyFont="1" applyFill="1" applyBorder="1" applyAlignment="1" applyProtection="1">
      <alignment horizontal="right" vertical="center"/>
      <protection hidden="1"/>
    </xf>
    <xf numFmtId="0" fontId="3" fillId="5" borderId="0" xfId="0" applyFont="1" applyFill="1" applyBorder="1" applyAlignment="1" applyProtection="1">
      <alignment vertical="center"/>
      <protection hidden="1"/>
    </xf>
    <xf numFmtId="4" fontId="19" fillId="6" borderId="2" xfId="3" applyNumberFormat="1" applyFont="1" applyFill="1" applyBorder="1" applyAlignment="1">
      <alignment vertical="center" wrapText="1"/>
    </xf>
    <xf numFmtId="4" fontId="19" fillId="6" borderId="7" xfId="0" applyNumberFormat="1" applyFont="1" applyFill="1" applyBorder="1" applyAlignment="1" applyProtection="1">
      <alignment horizontal="right" vertical="center"/>
      <protection hidden="1"/>
    </xf>
    <xf numFmtId="0" fontId="23" fillId="5" borderId="4" xfId="0" applyFont="1" applyFill="1" applyBorder="1" applyAlignment="1">
      <alignment vertical="center"/>
    </xf>
    <xf numFmtId="0" fontId="23" fillId="5" borderId="5" xfId="0" applyFont="1" applyFill="1" applyBorder="1" applyAlignment="1">
      <alignment vertical="center"/>
    </xf>
    <xf numFmtId="0" fontId="23" fillId="5" borderId="6" xfId="0" applyFont="1" applyFill="1" applyBorder="1" applyAlignment="1">
      <alignment vertical="center"/>
    </xf>
    <xf numFmtId="0" fontId="19" fillId="0" borderId="2" xfId="0" applyFont="1" applyBorder="1" applyAlignment="1" applyProtection="1">
      <alignment vertical="center"/>
      <protection hidden="1"/>
    </xf>
    <xf numFmtId="4" fontId="19" fillId="0" borderId="2" xfId="0" applyNumberFormat="1" applyFont="1" applyBorder="1" applyAlignment="1" applyProtection="1">
      <alignment horizontal="center" vertical="center"/>
      <protection hidden="1"/>
    </xf>
    <xf numFmtId="4" fontId="19" fillId="0" borderId="2" xfId="0" applyNumberFormat="1" applyFont="1" applyBorder="1" applyAlignment="1" applyProtection="1">
      <alignment vertical="center"/>
      <protection hidden="1"/>
    </xf>
    <xf numFmtId="0" fontId="19" fillId="4" borderId="2" xfId="0" applyFont="1" applyFill="1" applyBorder="1" applyAlignment="1" applyProtection="1">
      <alignment horizontal="center" vertical="center"/>
      <protection hidden="1"/>
    </xf>
    <xf numFmtId="0" fontId="19" fillId="4" borderId="2" xfId="0" applyFont="1" applyFill="1" applyBorder="1" applyAlignment="1" applyProtection="1">
      <alignment vertical="center"/>
      <protection hidden="1"/>
    </xf>
    <xf numFmtId="4" fontId="19" fillId="4" borderId="2" xfId="0" applyNumberFormat="1" applyFont="1" applyFill="1" applyBorder="1" applyAlignment="1" applyProtection="1">
      <alignment vertical="center"/>
      <protection hidden="1"/>
    </xf>
    <xf numFmtId="4" fontId="19" fillId="6" borderId="2" xfId="0" applyNumberFormat="1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vertical="center"/>
      <protection hidden="1"/>
    </xf>
    <xf numFmtId="4" fontId="36" fillId="0" borderId="0" xfId="0" applyNumberFormat="1" applyFont="1" applyBorder="1" applyAlignment="1" applyProtection="1">
      <alignment vertical="center"/>
      <protection hidden="1"/>
    </xf>
    <xf numFmtId="0" fontId="38" fillId="0" borderId="2" xfId="0" applyFont="1" applyBorder="1" applyAlignment="1">
      <alignment horizontal="center"/>
    </xf>
    <xf numFmtId="0" fontId="38" fillId="0" borderId="2" xfId="10" applyNumberFormat="1" applyFont="1" applyBorder="1"/>
    <xf numFmtId="43" fontId="38" fillId="0" borderId="2" xfId="10" applyNumberFormat="1" applyFont="1" applyBorder="1"/>
    <xf numFmtId="0" fontId="37" fillId="0" borderId="2" xfId="0" applyFont="1" applyBorder="1" applyAlignment="1">
      <alignment horizontal="center"/>
    </xf>
    <xf numFmtId="164" fontId="37" fillId="0" borderId="2" xfId="10" applyNumberFormat="1" applyFont="1" applyBorder="1" applyAlignment="1">
      <alignment horizontal="right"/>
    </xf>
    <xf numFmtId="4" fontId="19" fillId="0" borderId="0" xfId="0" applyNumberFormat="1" applyFont="1" applyBorder="1" applyAlignment="1" applyProtection="1">
      <alignment vertical="center"/>
      <protection hidden="1"/>
    </xf>
    <xf numFmtId="164" fontId="38" fillId="0" borderId="2" xfId="10" applyNumberFormat="1" applyFont="1" applyBorder="1" applyAlignment="1">
      <alignment horizontal="right"/>
    </xf>
    <xf numFmtId="2" fontId="37" fillId="0" borderId="2" xfId="10" applyNumberFormat="1" applyFont="1" applyBorder="1" applyAlignment="1">
      <alignment horizontal="right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vertical="center"/>
      <protection hidden="1"/>
    </xf>
    <xf numFmtId="2" fontId="39" fillId="7" borderId="2" xfId="10" applyNumberFormat="1" applyFont="1" applyFill="1" applyBorder="1" applyAlignment="1">
      <alignment horizontal="right"/>
    </xf>
    <xf numFmtId="0" fontId="37" fillId="7" borderId="2" xfId="0" applyFont="1" applyFill="1" applyBorder="1" applyAlignment="1">
      <alignment horizontal="center"/>
    </xf>
    <xf numFmtId="0" fontId="38" fillId="7" borderId="2" xfId="0" applyFont="1" applyFill="1" applyBorder="1" applyAlignment="1">
      <alignment horizontal="center"/>
    </xf>
    <xf numFmtId="0" fontId="38" fillId="7" borderId="2" xfId="10" applyNumberFormat="1" applyFont="1" applyFill="1" applyBorder="1"/>
    <xf numFmtId="43" fontId="38" fillId="7" borderId="2" xfId="10" applyNumberFormat="1" applyFont="1" applyFill="1" applyBorder="1"/>
    <xf numFmtId="0" fontId="19" fillId="8" borderId="2" xfId="0" applyFont="1" applyFill="1" applyBorder="1" applyAlignment="1" applyProtection="1">
      <alignment horizontal="left" vertical="center" wrapText="1"/>
      <protection hidden="1"/>
    </xf>
    <xf numFmtId="0" fontId="19" fillId="8" borderId="3" xfId="0" applyFont="1" applyFill="1" applyBorder="1" applyAlignment="1" applyProtection="1">
      <alignment horizontal="left" vertical="center" wrapText="1"/>
      <protection hidden="1"/>
    </xf>
    <xf numFmtId="0" fontId="24" fillId="0" borderId="2" xfId="6" applyNumberFormat="1" applyFont="1" applyFill="1" applyBorder="1" applyAlignment="1">
      <alignment horizontal="center" vertical="center"/>
    </xf>
    <xf numFmtId="1" fontId="31" fillId="0" borderId="2" xfId="6" applyNumberFormat="1" applyFont="1" applyFill="1" applyBorder="1" applyAlignment="1">
      <alignment horizontal="center" vertical="center"/>
    </xf>
    <xf numFmtId="4" fontId="19" fillId="0" borderId="2" xfId="0" applyNumberFormat="1" applyFont="1" applyFill="1" applyBorder="1" applyAlignment="1" applyProtection="1">
      <alignment horizontal="right" vertical="center"/>
      <protection hidden="1"/>
    </xf>
    <xf numFmtId="4" fontId="19" fillId="0" borderId="2" xfId="0" applyNumberFormat="1" applyFont="1" applyBorder="1" applyAlignment="1" applyProtection="1">
      <alignment horizontal="right" vertical="center"/>
      <protection hidden="1"/>
    </xf>
    <xf numFmtId="0" fontId="0" fillId="0" borderId="0" xfId="0" applyBorder="1"/>
    <xf numFmtId="0" fontId="4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38" fillId="0" borderId="4" xfId="0" applyFont="1" applyBorder="1" applyAlignment="1">
      <alignment horizontal="center"/>
    </xf>
    <xf numFmtId="0" fontId="38" fillId="0" borderId="6" xfId="0" applyFont="1" applyBorder="1" applyAlignment="1">
      <alignment horizontal="center"/>
    </xf>
    <xf numFmtId="0" fontId="34" fillId="5" borderId="9" xfId="0" applyFont="1" applyFill="1" applyBorder="1" applyAlignment="1">
      <alignment horizontal="center" vertical="center"/>
    </xf>
    <xf numFmtId="0" fontId="34" fillId="5" borderId="8" xfId="0" applyFont="1" applyFill="1" applyBorder="1" applyAlignment="1">
      <alignment horizontal="center" vertical="center"/>
    </xf>
    <xf numFmtId="0" fontId="34" fillId="5" borderId="12" xfId="0" applyFont="1" applyFill="1" applyBorder="1" applyAlignment="1">
      <alignment horizontal="center" vertical="center"/>
    </xf>
    <xf numFmtId="0" fontId="34" fillId="5" borderId="13" xfId="0" applyFont="1" applyFill="1" applyBorder="1" applyAlignment="1">
      <alignment horizontal="center" vertical="center"/>
    </xf>
    <xf numFmtId="0" fontId="33" fillId="5" borderId="10" xfId="0" applyFont="1" applyFill="1" applyBorder="1" applyAlignment="1">
      <alignment horizontal="center" vertical="center" wrapText="1"/>
    </xf>
    <xf numFmtId="0" fontId="33" fillId="5" borderId="9" xfId="0" applyFont="1" applyFill="1" applyBorder="1" applyAlignment="1">
      <alignment horizontal="center" vertical="center" wrapText="1"/>
    </xf>
    <xf numFmtId="0" fontId="33" fillId="5" borderId="8" xfId="0" applyFont="1" applyFill="1" applyBorder="1" applyAlignment="1">
      <alignment horizontal="center" vertical="center" wrapText="1"/>
    </xf>
    <xf numFmtId="0" fontId="33" fillId="5" borderId="11" xfId="0" applyFont="1" applyFill="1" applyBorder="1" applyAlignment="1">
      <alignment horizontal="center" vertical="center" wrapText="1"/>
    </xf>
    <xf numFmtId="0" fontId="33" fillId="5" borderId="12" xfId="0" applyFont="1" applyFill="1" applyBorder="1" applyAlignment="1">
      <alignment horizontal="center" vertical="center" wrapText="1"/>
    </xf>
    <xf numFmtId="0" fontId="33" fillId="5" borderId="13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 applyProtection="1">
      <alignment horizontal="right" wrapText="1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17" fillId="0" borderId="2" xfId="0" applyFont="1" applyFill="1" applyBorder="1" applyAlignment="1" applyProtection="1">
      <alignment horizontal="center" vertical="center"/>
      <protection hidden="1"/>
    </xf>
    <xf numFmtId="0" fontId="17" fillId="0" borderId="3" xfId="0" applyFont="1" applyFill="1" applyBorder="1" applyAlignment="1" applyProtection="1">
      <alignment horizontal="center" vertical="center"/>
      <protection hidden="1"/>
    </xf>
    <xf numFmtId="43" fontId="18" fillId="0" borderId="2" xfId="2" applyFont="1" applyBorder="1" applyAlignment="1" applyProtection="1">
      <alignment horizontal="center" vertical="center"/>
      <protection hidden="1"/>
    </xf>
    <xf numFmtId="43" fontId="18" fillId="0" borderId="3" xfId="2" applyFont="1" applyBorder="1" applyAlignment="1" applyProtection="1">
      <alignment horizontal="center" vertical="center"/>
      <protection hidden="1"/>
    </xf>
    <xf numFmtId="4" fontId="18" fillId="0" borderId="2" xfId="0" applyNumberFormat="1" applyFont="1" applyBorder="1" applyAlignment="1" applyProtection="1">
      <alignment horizontal="center" vertical="center" wrapText="1"/>
      <protection hidden="1"/>
    </xf>
    <xf numFmtId="4" fontId="18" fillId="0" borderId="3" xfId="0" applyNumberFormat="1" applyFont="1" applyBorder="1" applyAlignment="1" applyProtection="1">
      <alignment horizontal="center" vertical="center" wrapText="1"/>
      <protection hidden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</cellXfs>
  <cellStyles count="11">
    <cellStyle name="Comma" xfId="10" builtinId="3"/>
    <cellStyle name="Comma 2" xfId="2"/>
    <cellStyle name="Normal" xfId="0" builtinId="0"/>
    <cellStyle name="Normal 2" xfId="7"/>
    <cellStyle name="Normal 3" xfId="4"/>
    <cellStyle name="Normal 4" xfId="1"/>
    <cellStyle name="Normal_1 axali Fasebi" xfId="6"/>
    <cellStyle name="Normal_Fire Alarm skola1" xfId="8"/>
    <cellStyle name="Normal_gurjaanis xarjtagricxva" xfId="3"/>
    <cellStyle name="Normal_Sheet1" xfId="9"/>
    <cellStyle name="Percent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20</xdr:row>
      <xdr:rowOff>0</xdr:rowOff>
    </xdr:from>
    <xdr:to>
      <xdr:col>2</xdr:col>
      <xdr:colOff>0</xdr:colOff>
      <xdr:row>20</xdr:row>
      <xdr:rowOff>165652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81900" y="5951220"/>
          <a:ext cx="28194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I4" sqref="I4:J5"/>
    </sheetView>
  </sheetViews>
  <sheetFormatPr defaultRowHeight="15"/>
  <cols>
    <col min="4" max="4" width="22.625" customWidth="1"/>
    <col min="5" max="5" width="16.875" customWidth="1"/>
    <col min="6" max="6" width="16.625" customWidth="1"/>
    <col min="7" max="7" width="15.75" customWidth="1"/>
    <col min="8" max="8" width="16.375" customWidth="1"/>
  </cols>
  <sheetData>
    <row r="1" spans="1:10" ht="51" customHeight="1">
      <c r="A1" s="153" t="s">
        <v>182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>
      <c r="A2" s="124" t="s">
        <v>180</v>
      </c>
      <c r="B2" s="124"/>
      <c r="C2" s="124"/>
      <c r="D2" s="124"/>
      <c r="E2" s="127" t="s">
        <v>181</v>
      </c>
      <c r="F2" s="128"/>
      <c r="G2" s="127" t="s">
        <v>183</v>
      </c>
      <c r="H2" s="128"/>
      <c r="I2" s="127" t="s">
        <v>184</v>
      </c>
      <c r="J2" s="128"/>
    </row>
    <row r="3" spans="1:10" ht="19.5" customHeight="1">
      <c r="A3" s="124"/>
      <c r="B3" s="124"/>
      <c r="C3" s="124"/>
      <c r="D3" s="124"/>
      <c r="E3" s="129"/>
      <c r="F3" s="130"/>
      <c r="G3" s="129"/>
      <c r="H3" s="130"/>
      <c r="I3" s="129"/>
      <c r="J3" s="130"/>
    </row>
    <row r="4" spans="1:10">
      <c r="A4" s="125" t="s">
        <v>179</v>
      </c>
      <c r="B4" s="125"/>
      <c r="C4" s="125"/>
      <c r="D4" s="125"/>
      <c r="E4" s="131">
        <f>Sheet2!E183</f>
        <v>0</v>
      </c>
      <c r="F4" s="132"/>
      <c r="G4" s="132"/>
      <c r="H4" s="132"/>
      <c r="I4" s="132"/>
      <c r="J4" s="132"/>
    </row>
    <row r="5" spans="1:10" ht="24.75" customHeight="1">
      <c r="A5" s="125"/>
      <c r="B5" s="125"/>
      <c r="C5" s="125"/>
      <c r="D5" s="125"/>
      <c r="E5" s="132"/>
      <c r="F5" s="132"/>
      <c r="G5" s="132"/>
      <c r="H5" s="132"/>
      <c r="I5" s="132"/>
      <c r="J5" s="132"/>
    </row>
    <row r="6" spans="1:10">
      <c r="A6" s="126"/>
      <c r="B6" s="126"/>
      <c r="C6" s="126"/>
      <c r="D6" s="126"/>
      <c r="E6" s="123"/>
      <c r="F6" s="123"/>
      <c r="G6" s="123"/>
      <c r="H6" s="123"/>
    </row>
    <row r="7" spans="1:10">
      <c r="A7" s="126"/>
      <c r="B7" s="126"/>
      <c r="C7" s="126"/>
      <c r="D7" s="126"/>
      <c r="E7" s="123"/>
      <c r="F7" s="123"/>
      <c r="G7" s="123"/>
      <c r="H7" s="123"/>
    </row>
  </sheetData>
  <mergeCells count="10">
    <mergeCell ref="I2:J3"/>
    <mergeCell ref="I4:J5"/>
    <mergeCell ref="A1:J1"/>
    <mergeCell ref="A2:D3"/>
    <mergeCell ref="A4:D5"/>
    <mergeCell ref="A6:D7"/>
    <mergeCell ref="E2:F3"/>
    <mergeCell ref="G2:H3"/>
    <mergeCell ref="E4:F5"/>
    <mergeCell ref="G4:H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4"/>
  <sheetViews>
    <sheetView zoomScale="85" zoomScaleNormal="85" workbookViewId="0">
      <selection activeCell="E183" sqref="E183"/>
    </sheetView>
  </sheetViews>
  <sheetFormatPr defaultColWidth="17.875" defaultRowHeight="13.5"/>
  <cols>
    <col min="1" max="1" width="8.25" style="8" customWidth="1"/>
    <col min="2" max="2" width="88.875" style="9" customWidth="1"/>
    <col min="3" max="3" width="26.25" style="9" customWidth="1"/>
    <col min="4" max="4" width="21.625" style="10" customWidth="1"/>
    <col min="5" max="5" width="13.75" style="10" customWidth="1"/>
    <col min="6" max="6" width="16.375" style="10" customWidth="1"/>
    <col min="7" max="7" width="15.75" style="10" customWidth="1"/>
    <col min="8" max="8" width="17" style="10" customWidth="1"/>
    <col min="9" max="9" width="20.375" style="10" customWidth="1"/>
    <col min="10" max="16384" width="17.875" style="1"/>
  </cols>
  <sheetData>
    <row r="1" spans="1:11">
      <c r="A1" s="145"/>
      <c r="B1" s="145"/>
      <c r="C1" s="145"/>
      <c r="D1" s="145"/>
      <c r="E1" s="145"/>
      <c r="F1" s="145"/>
      <c r="G1" s="145"/>
      <c r="H1" s="145"/>
      <c r="I1" s="145"/>
    </row>
    <row r="2" spans="1:11">
      <c r="A2" s="2"/>
      <c r="B2" s="3"/>
      <c r="C2" s="3"/>
      <c r="D2" s="3"/>
      <c r="E2" s="3"/>
      <c r="F2" s="3"/>
      <c r="G2" s="3"/>
      <c r="H2" s="3"/>
      <c r="I2" s="3"/>
    </row>
    <row r="3" spans="1:11" s="4" customFormat="1">
      <c r="A3" s="146"/>
      <c r="B3" s="146"/>
      <c r="C3" s="146"/>
      <c r="D3" s="146"/>
      <c r="E3" s="146"/>
      <c r="F3" s="146"/>
      <c r="G3" s="146"/>
      <c r="H3" s="146"/>
      <c r="I3" s="146"/>
    </row>
    <row r="4" spans="1:11" s="5" customFormat="1" ht="15.75">
      <c r="A4" s="147" t="s">
        <v>0</v>
      </c>
      <c r="B4" s="149" t="s">
        <v>2</v>
      </c>
      <c r="C4" s="151" t="s">
        <v>3</v>
      </c>
      <c r="D4" s="151" t="s">
        <v>4</v>
      </c>
      <c r="E4" s="151" t="s">
        <v>9</v>
      </c>
      <c r="F4" s="151"/>
      <c r="G4" s="151" t="s">
        <v>8</v>
      </c>
      <c r="H4" s="151"/>
      <c r="I4" s="151" t="s">
        <v>7</v>
      </c>
    </row>
    <row r="5" spans="1:11" s="5" customFormat="1" ht="15.75">
      <c r="A5" s="148"/>
      <c r="B5" s="150"/>
      <c r="C5" s="152"/>
      <c r="D5" s="152"/>
      <c r="E5" s="22" t="s">
        <v>5</v>
      </c>
      <c r="F5" s="22" t="s">
        <v>6</v>
      </c>
      <c r="G5" s="23" t="s">
        <v>5</v>
      </c>
      <c r="H5" s="22" t="s">
        <v>6</v>
      </c>
      <c r="I5" s="152"/>
    </row>
    <row r="6" spans="1:11" s="5" customFormat="1" ht="15.75">
      <c r="A6" s="24"/>
      <c r="B6" s="25" t="s">
        <v>1</v>
      </c>
      <c r="C6" s="26"/>
      <c r="D6" s="27"/>
      <c r="E6" s="28"/>
      <c r="F6" s="28"/>
      <c r="G6" s="29"/>
      <c r="H6" s="30"/>
      <c r="I6" s="31"/>
      <c r="J6" s="6"/>
    </row>
    <row r="7" spans="1:11" s="5" customFormat="1" ht="39" customHeight="1">
      <c r="A7" s="32">
        <v>1</v>
      </c>
      <c r="B7" s="117" t="s">
        <v>160</v>
      </c>
      <c r="C7" s="33" t="s">
        <v>119</v>
      </c>
      <c r="D7" s="34">
        <f>1373*1.3</f>
        <v>1784.9</v>
      </c>
      <c r="E7" s="35"/>
      <c r="F7" s="35"/>
      <c r="G7" s="36"/>
      <c r="H7" s="37"/>
      <c r="I7" s="38"/>
    </row>
    <row r="8" spans="1:11" s="5" customFormat="1" ht="33.75" customHeight="1">
      <c r="A8" s="32">
        <v>2</v>
      </c>
      <c r="B8" s="117" t="s">
        <v>11</v>
      </c>
      <c r="C8" s="33" t="s">
        <v>119</v>
      </c>
      <c r="D8" s="34">
        <f>258*1.3</f>
        <v>335.40000000000003</v>
      </c>
      <c r="E8" s="35"/>
      <c r="F8" s="35"/>
      <c r="G8" s="36"/>
      <c r="H8" s="37"/>
      <c r="I8" s="38"/>
    </row>
    <row r="9" spans="1:11" s="5" customFormat="1" ht="26.25" customHeight="1">
      <c r="A9" s="32">
        <v>3</v>
      </c>
      <c r="B9" s="117" t="s">
        <v>12</v>
      </c>
      <c r="C9" s="33" t="s">
        <v>119</v>
      </c>
      <c r="D9" s="34">
        <v>372.6</v>
      </c>
      <c r="E9" s="35"/>
      <c r="F9" s="35"/>
      <c r="G9" s="36"/>
      <c r="H9" s="37"/>
      <c r="I9" s="38"/>
    </row>
    <row r="10" spans="1:11" s="5" customFormat="1" ht="18.75">
      <c r="A10" s="32">
        <v>4</v>
      </c>
      <c r="B10" s="117" t="s">
        <v>14</v>
      </c>
      <c r="C10" s="33" t="s">
        <v>119</v>
      </c>
      <c r="D10" s="34">
        <v>372.6</v>
      </c>
      <c r="E10" s="35"/>
      <c r="F10" s="35"/>
      <c r="G10" s="36"/>
      <c r="H10" s="37"/>
      <c r="I10" s="38"/>
    </row>
    <row r="11" spans="1:11" s="5" customFormat="1" ht="31.5">
      <c r="A11" s="32">
        <v>5</v>
      </c>
      <c r="B11" s="117" t="s">
        <v>13</v>
      </c>
      <c r="C11" s="33" t="s">
        <v>119</v>
      </c>
      <c r="D11" s="34">
        <v>1550</v>
      </c>
      <c r="E11" s="35"/>
      <c r="F11" s="35"/>
      <c r="G11" s="36"/>
      <c r="H11" s="37"/>
      <c r="I11" s="38"/>
    </row>
    <row r="12" spans="1:11" s="5" customFormat="1" ht="18.75">
      <c r="A12" s="32">
        <v>6</v>
      </c>
      <c r="B12" s="117" t="s">
        <v>15</v>
      </c>
      <c r="C12" s="33" t="s">
        <v>119</v>
      </c>
      <c r="D12" s="34">
        <v>25.2</v>
      </c>
      <c r="E12" s="35"/>
      <c r="F12" s="35"/>
      <c r="G12" s="36"/>
      <c r="H12" s="37"/>
      <c r="I12" s="38"/>
    </row>
    <row r="13" spans="1:11" s="5" customFormat="1" ht="24.75" customHeight="1">
      <c r="A13" s="32">
        <v>7</v>
      </c>
      <c r="B13" s="118" t="s">
        <v>16</v>
      </c>
      <c r="C13" s="33" t="s">
        <v>119</v>
      </c>
      <c r="D13" s="39">
        <v>50.85</v>
      </c>
      <c r="E13" s="35"/>
      <c r="F13" s="35"/>
      <c r="G13" s="40"/>
      <c r="H13" s="37"/>
      <c r="I13" s="38"/>
    </row>
    <row r="14" spans="1:11" s="4" customFormat="1" ht="18.75">
      <c r="A14" s="32">
        <v>8</v>
      </c>
      <c r="B14" s="117" t="s">
        <v>17</v>
      </c>
      <c r="C14" s="41" t="s">
        <v>10</v>
      </c>
      <c r="D14" s="42">
        <v>10</v>
      </c>
      <c r="E14" s="43"/>
      <c r="F14" s="35"/>
      <c r="G14" s="43"/>
      <c r="H14" s="37"/>
      <c r="I14" s="38"/>
    </row>
    <row r="15" spans="1:11" s="4" customFormat="1" ht="27" customHeight="1">
      <c r="A15" s="32">
        <v>9</v>
      </c>
      <c r="B15" s="117" t="s">
        <v>18</v>
      </c>
      <c r="C15" s="33" t="s">
        <v>119</v>
      </c>
      <c r="D15" s="42">
        <v>346</v>
      </c>
      <c r="E15" s="43"/>
      <c r="F15" s="35"/>
      <c r="G15" s="43"/>
      <c r="H15" s="37"/>
      <c r="I15" s="38"/>
      <c r="K15" s="7"/>
    </row>
    <row r="16" spans="1:11" s="4" customFormat="1" ht="18" customHeight="1">
      <c r="A16" s="32">
        <v>10</v>
      </c>
      <c r="B16" s="117" t="s">
        <v>19</v>
      </c>
      <c r="C16" s="33" t="s">
        <v>119</v>
      </c>
      <c r="D16" s="42">
        <v>135.6</v>
      </c>
      <c r="E16" s="43"/>
      <c r="F16" s="35"/>
      <c r="G16" s="43"/>
      <c r="H16" s="37"/>
      <c r="I16" s="38"/>
      <c r="K16" s="7"/>
    </row>
    <row r="17" spans="1:11" s="4" customFormat="1" ht="15" customHeight="1">
      <c r="A17" s="32">
        <v>11</v>
      </c>
      <c r="B17" s="117" t="s">
        <v>20</v>
      </c>
      <c r="C17" s="33" t="s">
        <v>119</v>
      </c>
      <c r="D17" s="42">
        <v>64.55</v>
      </c>
      <c r="E17" s="44"/>
      <c r="F17" s="35"/>
      <c r="G17" s="44"/>
      <c r="H17" s="37"/>
      <c r="I17" s="38"/>
      <c r="K17" s="7"/>
    </row>
    <row r="18" spans="1:11" s="4" customFormat="1" ht="17.25" customHeight="1">
      <c r="A18" s="32">
        <v>12</v>
      </c>
      <c r="B18" s="117" t="s">
        <v>21</v>
      </c>
      <c r="C18" s="41" t="s">
        <v>10</v>
      </c>
      <c r="D18" s="42">
        <v>6</v>
      </c>
      <c r="E18" s="43"/>
      <c r="F18" s="35"/>
      <c r="G18" s="43"/>
      <c r="H18" s="37"/>
      <c r="I18" s="38"/>
      <c r="K18" s="7"/>
    </row>
    <row r="19" spans="1:11" s="4" customFormat="1" ht="18.75">
      <c r="A19" s="32">
        <v>13</v>
      </c>
      <c r="B19" s="117" t="s">
        <v>22</v>
      </c>
      <c r="C19" s="41" t="s">
        <v>10</v>
      </c>
      <c r="D19" s="45">
        <v>6</v>
      </c>
      <c r="E19" s="43"/>
      <c r="F19" s="35"/>
      <c r="G19" s="43"/>
      <c r="H19" s="37"/>
      <c r="I19" s="38"/>
    </row>
    <row r="20" spans="1:11" s="86" customFormat="1" ht="18.75" customHeight="1">
      <c r="A20" s="135" t="s">
        <v>54</v>
      </c>
      <c r="B20" s="135"/>
      <c r="C20" s="135"/>
      <c r="D20" s="135"/>
      <c r="E20" s="136"/>
      <c r="F20" s="87">
        <f>SUM(F7:F19)</f>
        <v>0</v>
      </c>
      <c r="G20" s="82"/>
      <c r="H20" s="88">
        <f>SUM(H7:H19)</f>
        <v>0</v>
      </c>
      <c r="I20" s="88">
        <f>SUM(I7:I19)</f>
        <v>0</v>
      </c>
    </row>
    <row r="21" spans="1:11" ht="18.75" customHeight="1">
      <c r="A21" s="137"/>
      <c r="B21" s="137"/>
      <c r="C21" s="137"/>
      <c r="D21" s="137"/>
      <c r="E21" s="138"/>
      <c r="F21" s="89"/>
      <c r="G21" s="90"/>
      <c r="H21" s="90"/>
      <c r="I21" s="91"/>
    </row>
    <row r="22" spans="1:11" ht="20.25">
      <c r="A22" s="46">
        <v>1</v>
      </c>
      <c r="B22" s="47" t="s">
        <v>120</v>
      </c>
      <c r="C22" s="48" t="s">
        <v>23</v>
      </c>
      <c r="D22" s="49">
        <v>150</v>
      </c>
      <c r="E22" s="35"/>
      <c r="F22" s="35"/>
      <c r="G22" s="36"/>
      <c r="H22" s="37"/>
      <c r="I22" s="38"/>
      <c r="J22" s="11"/>
    </row>
    <row r="23" spans="1:11" ht="20.25">
      <c r="A23" s="46">
        <v>2</v>
      </c>
      <c r="B23" s="47" t="s">
        <v>121</v>
      </c>
      <c r="C23" s="48" t="s">
        <v>23</v>
      </c>
      <c r="D23" s="49">
        <v>10</v>
      </c>
      <c r="E23" s="35"/>
      <c r="F23" s="35"/>
      <c r="G23" s="40"/>
      <c r="H23" s="37"/>
      <c r="I23" s="38"/>
      <c r="J23" s="11"/>
    </row>
    <row r="24" spans="1:11" ht="20.25">
      <c r="A24" s="46">
        <v>3</v>
      </c>
      <c r="B24" s="47" t="s">
        <v>122</v>
      </c>
      <c r="C24" s="48" t="s">
        <v>23</v>
      </c>
      <c r="D24" s="49">
        <v>50</v>
      </c>
      <c r="E24" s="43"/>
      <c r="F24" s="35"/>
      <c r="G24" s="43"/>
      <c r="H24" s="37"/>
      <c r="I24" s="38"/>
      <c r="J24" s="11"/>
    </row>
    <row r="25" spans="1:11" ht="20.25">
      <c r="A25" s="46">
        <v>4</v>
      </c>
      <c r="B25" s="47" t="s">
        <v>123</v>
      </c>
      <c r="C25" s="48" t="s">
        <v>23</v>
      </c>
      <c r="D25" s="49">
        <v>2200</v>
      </c>
      <c r="E25" s="43"/>
      <c r="F25" s="35"/>
      <c r="G25" s="43"/>
      <c r="H25" s="37"/>
      <c r="I25" s="38"/>
      <c r="J25" s="11"/>
    </row>
    <row r="26" spans="1:11" ht="20.25">
      <c r="A26" s="46">
        <v>5</v>
      </c>
      <c r="B26" s="47" t="s">
        <v>124</v>
      </c>
      <c r="C26" s="48" t="s">
        <v>23</v>
      </c>
      <c r="D26" s="49">
        <v>700</v>
      </c>
      <c r="E26" s="43"/>
      <c r="F26" s="35"/>
      <c r="G26" s="43"/>
      <c r="H26" s="37"/>
      <c r="I26" s="38"/>
      <c r="J26" s="11"/>
    </row>
    <row r="27" spans="1:11" ht="20.25">
      <c r="A27" s="46">
        <v>6</v>
      </c>
      <c r="B27" s="47" t="s">
        <v>125</v>
      </c>
      <c r="C27" s="48" t="s">
        <v>23</v>
      </c>
      <c r="D27" s="49">
        <v>100</v>
      </c>
      <c r="E27" s="44"/>
      <c r="F27" s="35"/>
      <c r="G27" s="44"/>
      <c r="H27" s="37"/>
      <c r="I27" s="38"/>
      <c r="J27" s="11"/>
    </row>
    <row r="28" spans="1:11" ht="20.25">
      <c r="A28" s="46">
        <v>7</v>
      </c>
      <c r="B28" s="47" t="s">
        <v>126</v>
      </c>
      <c r="C28" s="48" t="s">
        <v>23</v>
      </c>
      <c r="D28" s="49">
        <v>10</v>
      </c>
      <c r="E28" s="43"/>
      <c r="F28" s="35"/>
      <c r="G28" s="43"/>
      <c r="H28" s="37"/>
      <c r="I28" s="38"/>
      <c r="J28" s="11"/>
    </row>
    <row r="29" spans="1:11" ht="16.5">
      <c r="A29" s="46">
        <v>8</v>
      </c>
      <c r="B29" s="17" t="s">
        <v>127</v>
      </c>
      <c r="C29" s="48" t="s">
        <v>24</v>
      </c>
      <c r="D29" s="49">
        <v>1</v>
      </c>
      <c r="E29" s="35"/>
      <c r="F29" s="35"/>
      <c r="G29" s="36"/>
      <c r="H29" s="37"/>
      <c r="I29" s="38"/>
      <c r="J29" s="11"/>
    </row>
    <row r="30" spans="1:11" ht="16.5">
      <c r="A30" s="46">
        <v>9</v>
      </c>
      <c r="B30" s="50" t="s">
        <v>128</v>
      </c>
      <c r="C30" s="48" t="s">
        <v>24</v>
      </c>
      <c r="D30" s="49">
        <v>1</v>
      </c>
      <c r="E30" s="35"/>
      <c r="F30" s="35"/>
      <c r="G30" s="36"/>
      <c r="H30" s="37"/>
      <c r="I30" s="38"/>
      <c r="J30" s="11"/>
    </row>
    <row r="31" spans="1:11" ht="16.5">
      <c r="A31" s="46">
        <v>10</v>
      </c>
      <c r="B31" s="51" t="s">
        <v>129</v>
      </c>
      <c r="C31" s="48" t="s">
        <v>24</v>
      </c>
      <c r="D31" s="49">
        <v>1</v>
      </c>
      <c r="E31" s="35"/>
      <c r="F31" s="35"/>
      <c r="G31" s="36"/>
      <c r="H31" s="37"/>
      <c r="I31" s="38"/>
      <c r="J31" s="11"/>
    </row>
    <row r="32" spans="1:11" ht="16.5">
      <c r="A32" s="46">
        <v>11</v>
      </c>
      <c r="B32" s="52" t="s">
        <v>25</v>
      </c>
      <c r="C32" s="48" t="s">
        <v>26</v>
      </c>
      <c r="D32" s="49">
        <v>1</v>
      </c>
      <c r="E32" s="35"/>
      <c r="F32" s="35"/>
      <c r="G32" s="36"/>
      <c r="H32" s="37"/>
      <c r="I32" s="38"/>
      <c r="J32" s="11"/>
    </row>
    <row r="33" spans="1:10" ht="16.5">
      <c r="A33" s="46">
        <v>12</v>
      </c>
      <c r="B33" s="52" t="s">
        <v>27</v>
      </c>
      <c r="C33" s="48" t="s">
        <v>26</v>
      </c>
      <c r="D33" s="49">
        <v>1</v>
      </c>
      <c r="E33" s="35"/>
      <c r="F33" s="35"/>
      <c r="G33" s="36"/>
      <c r="H33" s="37"/>
      <c r="I33" s="38"/>
      <c r="J33" s="11"/>
    </row>
    <row r="34" spans="1:10" ht="16.5">
      <c r="A34" s="46">
        <v>13</v>
      </c>
      <c r="B34" s="52" t="s">
        <v>28</v>
      </c>
      <c r="C34" s="48" t="s">
        <v>26</v>
      </c>
      <c r="D34" s="49">
        <v>1</v>
      </c>
      <c r="E34" s="35"/>
      <c r="F34" s="35"/>
      <c r="G34" s="40"/>
      <c r="H34" s="37"/>
      <c r="I34" s="38"/>
      <c r="J34" s="11"/>
    </row>
    <row r="35" spans="1:10" ht="16.5">
      <c r="A35" s="46">
        <v>14</v>
      </c>
      <c r="B35" s="52" t="s">
        <v>29</v>
      </c>
      <c r="C35" s="48" t="s">
        <v>26</v>
      </c>
      <c r="D35" s="49">
        <v>22</v>
      </c>
      <c r="E35" s="43"/>
      <c r="F35" s="35"/>
      <c r="G35" s="43"/>
      <c r="H35" s="37"/>
      <c r="I35" s="38"/>
      <c r="J35" s="11"/>
    </row>
    <row r="36" spans="1:10" ht="16.5">
      <c r="A36" s="46">
        <v>15</v>
      </c>
      <c r="B36" s="53" t="s">
        <v>30</v>
      </c>
      <c r="C36" s="48" t="s">
        <v>26</v>
      </c>
      <c r="D36" s="49">
        <v>1</v>
      </c>
      <c r="E36" s="43"/>
      <c r="F36" s="35"/>
      <c r="G36" s="43"/>
      <c r="H36" s="37"/>
      <c r="I36" s="38"/>
      <c r="J36" s="11"/>
    </row>
    <row r="37" spans="1:10" ht="16.5">
      <c r="A37" s="46">
        <v>16</v>
      </c>
      <c r="B37" s="54" t="s">
        <v>130</v>
      </c>
      <c r="C37" s="55" t="s">
        <v>26</v>
      </c>
      <c r="D37" s="49">
        <v>1</v>
      </c>
      <c r="E37" s="43"/>
      <c r="F37" s="35"/>
      <c r="G37" s="43"/>
      <c r="H37" s="37"/>
      <c r="I37" s="38"/>
      <c r="J37" s="11"/>
    </row>
    <row r="38" spans="1:10" ht="16.5">
      <c r="A38" s="46">
        <v>17</v>
      </c>
      <c r="B38" s="56" t="s">
        <v>31</v>
      </c>
      <c r="C38" s="48" t="s">
        <v>26</v>
      </c>
      <c r="D38" s="49">
        <v>1</v>
      </c>
      <c r="E38" s="44"/>
      <c r="F38" s="35"/>
      <c r="G38" s="44"/>
      <c r="H38" s="37"/>
      <c r="I38" s="38"/>
      <c r="J38" s="11"/>
    </row>
    <row r="39" spans="1:10" ht="16.5">
      <c r="A39" s="46">
        <v>18</v>
      </c>
      <c r="B39" s="56" t="s">
        <v>32</v>
      </c>
      <c r="C39" s="48" t="s">
        <v>26</v>
      </c>
      <c r="D39" s="49">
        <v>1</v>
      </c>
      <c r="E39" s="43"/>
      <c r="F39" s="35"/>
      <c r="G39" s="43"/>
      <c r="H39" s="37"/>
      <c r="I39" s="38"/>
      <c r="J39" s="11"/>
    </row>
    <row r="40" spans="1:10" ht="16.5">
      <c r="A40" s="46">
        <v>19</v>
      </c>
      <c r="B40" s="56" t="s">
        <v>33</v>
      </c>
      <c r="C40" s="48" t="s">
        <v>26</v>
      </c>
      <c r="D40" s="49">
        <v>1</v>
      </c>
      <c r="E40" s="35"/>
      <c r="F40" s="35"/>
      <c r="G40" s="36"/>
      <c r="H40" s="37"/>
      <c r="I40" s="38"/>
      <c r="J40" s="11"/>
    </row>
    <row r="41" spans="1:10" ht="18">
      <c r="A41" s="46">
        <v>20</v>
      </c>
      <c r="B41" s="57" t="s">
        <v>34</v>
      </c>
      <c r="C41" s="58" t="s">
        <v>10</v>
      </c>
      <c r="D41" s="49">
        <v>3</v>
      </c>
      <c r="E41" s="35"/>
      <c r="F41" s="35"/>
      <c r="G41" s="36"/>
      <c r="H41" s="37"/>
      <c r="I41" s="38"/>
      <c r="J41" s="11"/>
    </row>
    <row r="42" spans="1:10" s="5" customFormat="1" ht="18">
      <c r="A42" s="46">
        <v>21</v>
      </c>
      <c r="B42" s="57" t="s">
        <v>131</v>
      </c>
      <c r="C42" s="58" t="s">
        <v>10</v>
      </c>
      <c r="D42" s="49">
        <v>1</v>
      </c>
      <c r="E42" s="35"/>
      <c r="F42" s="35"/>
      <c r="G42" s="36"/>
      <c r="H42" s="37"/>
      <c r="I42" s="38"/>
      <c r="J42" s="12"/>
    </row>
    <row r="43" spans="1:10" ht="16.5">
      <c r="A43" s="46">
        <v>22</v>
      </c>
      <c r="B43" s="59" t="s">
        <v>35</v>
      </c>
      <c r="C43" s="48" t="s">
        <v>24</v>
      </c>
      <c r="D43" s="49">
        <v>1</v>
      </c>
      <c r="E43" s="35"/>
      <c r="F43" s="35"/>
      <c r="G43" s="36"/>
      <c r="H43" s="37"/>
      <c r="I43" s="38"/>
      <c r="J43" s="11"/>
    </row>
    <row r="44" spans="1:10" ht="20.25">
      <c r="A44" s="46">
        <v>23</v>
      </c>
      <c r="B44" s="47" t="s">
        <v>132</v>
      </c>
      <c r="C44" s="48" t="s">
        <v>23</v>
      </c>
      <c r="D44" s="49">
        <v>2</v>
      </c>
      <c r="E44" s="35"/>
      <c r="F44" s="35"/>
      <c r="G44" s="36"/>
      <c r="H44" s="37"/>
      <c r="I44" s="38"/>
      <c r="J44" s="11"/>
    </row>
    <row r="45" spans="1:10" ht="16.5">
      <c r="A45" s="46">
        <v>24</v>
      </c>
      <c r="B45" s="47" t="s">
        <v>36</v>
      </c>
      <c r="C45" s="48" t="s">
        <v>37</v>
      </c>
      <c r="D45" s="49">
        <v>3</v>
      </c>
      <c r="E45" s="35"/>
      <c r="F45" s="35"/>
      <c r="G45" s="40"/>
      <c r="H45" s="37"/>
      <c r="I45" s="38"/>
      <c r="J45" s="11"/>
    </row>
    <row r="46" spans="1:10" ht="16.5">
      <c r="A46" s="46">
        <v>25</v>
      </c>
      <c r="B46" s="56" t="s">
        <v>33</v>
      </c>
      <c r="C46" s="48" t="s">
        <v>26</v>
      </c>
      <c r="D46" s="49">
        <v>1</v>
      </c>
      <c r="E46" s="43"/>
      <c r="F46" s="35"/>
      <c r="G46" s="43"/>
      <c r="H46" s="37"/>
      <c r="I46" s="38"/>
      <c r="J46" s="11"/>
    </row>
    <row r="47" spans="1:10" ht="16.5">
      <c r="A47" s="46">
        <v>26</v>
      </c>
      <c r="B47" s="56" t="s">
        <v>31</v>
      </c>
      <c r="C47" s="48" t="s">
        <v>26</v>
      </c>
      <c r="D47" s="49">
        <v>1</v>
      </c>
      <c r="E47" s="43"/>
      <c r="F47" s="35"/>
      <c r="G47" s="43"/>
      <c r="H47" s="37"/>
      <c r="I47" s="38"/>
      <c r="J47" s="11"/>
    </row>
    <row r="48" spans="1:10" ht="16.5">
      <c r="A48" s="46">
        <v>27</v>
      </c>
      <c r="B48" s="60" t="s">
        <v>130</v>
      </c>
      <c r="C48" s="55" t="s">
        <v>26</v>
      </c>
      <c r="D48" s="49">
        <v>1</v>
      </c>
      <c r="E48" s="43"/>
      <c r="F48" s="35"/>
      <c r="G48" s="43"/>
      <c r="H48" s="37"/>
      <c r="I48" s="38"/>
      <c r="J48" s="11"/>
    </row>
    <row r="49" spans="1:10" ht="16.5">
      <c r="A49" s="46">
        <v>28</v>
      </c>
      <c r="B49" s="60" t="s">
        <v>133</v>
      </c>
      <c r="C49" s="55" t="s">
        <v>26</v>
      </c>
      <c r="D49" s="49">
        <v>1</v>
      </c>
      <c r="E49" s="44"/>
      <c r="F49" s="35"/>
      <c r="G49" s="44"/>
      <c r="H49" s="37"/>
      <c r="I49" s="38"/>
      <c r="J49" s="11"/>
    </row>
    <row r="50" spans="1:10" ht="16.5">
      <c r="A50" s="46">
        <v>29</v>
      </c>
      <c r="B50" s="52" t="s">
        <v>29</v>
      </c>
      <c r="C50" s="48" t="s">
        <v>26</v>
      </c>
      <c r="D50" s="49">
        <v>2</v>
      </c>
      <c r="E50" s="43"/>
      <c r="F50" s="35"/>
      <c r="G50" s="43"/>
      <c r="H50" s="37"/>
      <c r="I50" s="38"/>
      <c r="J50" s="11"/>
    </row>
    <row r="51" spans="1:10" ht="16.5">
      <c r="A51" s="46">
        <v>30</v>
      </c>
      <c r="B51" s="52" t="s">
        <v>28</v>
      </c>
      <c r="C51" s="48" t="s">
        <v>26</v>
      </c>
      <c r="D51" s="49">
        <v>2</v>
      </c>
      <c r="E51" s="35"/>
      <c r="F51" s="35"/>
      <c r="G51" s="36"/>
      <c r="H51" s="37"/>
      <c r="I51" s="38"/>
      <c r="J51" s="11"/>
    </row>
    <row r="52" spans="1:10" ht="16.5">
      <c r="A52" s="46">
        <v>31</v>
      </c>
      <c r="B52" s="17" t="s">
        <v>127</v>
      </c>
      <c r="C52" s="48" t="s">
        <v>24</v>
      </c>
      <c r="D52" s="49">
        <v>1</v>
      </c>
      <c r="E52" s="35"/>
      <c r="F52" s="35"/>
      <c r="G52" s="40"/>
      <c r="H52" s="37"/>
      <c r="I52" s="38"/>
      <c r="J52" s="11"/>
    </row>
    <row r="53" spans="1:10" ht="16.5">
      <c r="A53" s="46">
        <v>32</v>
      </c>
      <c r="B53" s="52" t="s">
        <v>29</v>
      </c>
      <c r="C53" s="48" t="s">
        <v>26</v>
      </c>
      <c r="D53" s="49">
        <v>39</v>
      </c>
      <c r="E53" s="43"/>
      <c r="F53" s="35"/>
      <c r="G53" s="43"/>
      <c r="H53" s="37"/>
      <c r="I53" s="38"/>
      <c r="J53" s="11"/>
    </row>
    <row r="54" spans="1:10" ht="16.5">
      <c r="A54" s="46">
        <v>33</v>
      </c>
      <c r="B54" s="52" t="s">
        <v>27</v>
      </c>
      <c r="C54" s="48" t="s">
        <v>26</v>
      </c>
      <c r="D54" s="49">
        <v>1</v>
      </c>
      <c r="E54" s="43"/>
      <c r="F54" s="35"/>
      <c r="G54" s="43"/>
      <c r="H54" s="37"/>
      <c r="I54" s="38"/>
      <c r="J54" s="11"/>
    </row>
    <row r="55" spans="1:10" ht="16.5">
      <c r="A55" s="46">
        <v>34</v>
      </c>
      <c r="B55" s="52" t="s">
        <v>38</v>
      </c>
      <c r="C55" s="48" t="s">
        <v>26</v>
      </c>
      <c r="D55" s="49">
        <v>6</v>
      </c>
      <c r="E55" s="44"/>
      <c r="F55" s="35"/>
      <c r="G55" s="44"/>
      <c r="H55" s="37"/>
      <c r="I55" s="38"/>
      <c r="J55" s="11"/>
    </row>
    <row r="56" spans="1:10" ht="16.5">
      <c r="A56" s="46">
        <v>35</v>
      </c>
      <c r="B56" s="52" t="s">
        <v>39</v>
      </c>
      <c r="C56" s="48" t="s">
        <v>26</v>
      </c>
      <c r="D56" s="49">
        <v>24</v>
      </c>
      <c r="E56" s="43"/>
      <c r="F56" s="35"/>
      <c r="G56" s="43"/>
      <c r="H56" s="37"/>
      <c r="I56" s="38"/>
      <c r="J56" s="11"/>
    </row>
    <row r="57" spans="1:10" ht="16.5">
      <c r="A57" s="46">
        <v>36</v>
      </c>
      <c r="B57" s="52" t="s">
        <v>40</v>
      </c>
      <c r="C57" s="48" t="s">
        <v>26</v>
      </c>
      <c r="D57" s="49">
        <v>222</v>
      </c>
      <c r="E57" s="35"/>
      <c r="F57" s="35"/>
      <c r="G57" s="36"/>
      <c r="H57" s="37"/>
      <c r="I57" s="38"/>
      <c r="J57" s="11"/>
    </row>
    <row r="58" spans="1:10" ht="16.5">
      <c r="A58" s="46">
        <v>37</v>
      </c>
      <c r="B58" s="61" t="s">
        <v>134</v>
      </c>
      <c r="C58" s="62" t="s">
        <v>26</v>
      </c>
      <c r="D58" s="63">
        <v>30</v>
      </c>
      <c r="E58" s="43"/>
      <c r="F58" s="35"/>
      <c r="G58" s="43"/>
      <c r="H58" s="37"/>
      <c r="I58" s="38"/>
      <c r="J58" s="11"/>
    </row>
    <row r="59" spans="1:10" ht="16.5">
      <c r="A59" s="46">
        <v>38</v>
      </c>
      <c r="B59" s="61" t="s">
        <v>135</v>
      </c>
      <c r="C59" s="62" t="s">
        <v>26</v>
      </c>
      <c r="D59" s="63">
        <v>78</v>
      </c>
      <c r="E59" s="43"/>
      <c r="F59" s="35"/>
      <c r="G59" s="43"/>
      <c r="H59" s="37"/>
      <c r="I59" s="38"/>
      <c r="J59" s="11"/>
    </row>
    <row r="60" spans="1:10" ht="16.5">
      <c r="A60" s="46">
        <v>39</v>
      </c>
      <c r="B60" s="64" t="s">
        <v>136</v>
      </c>
      <c r="C60" s="62" t="s">
        <v>26</v>
      </c>
      <c r="D60" s="49">
        <v>53</v>
      </c>
      <c r="E60" s="43"/>
      <c r="F60" s="35"/>
      <c r="G60" s="43"/>
      <c r="H60" s="37"/>
      <c r="I60" s="38"/>
      <c r="J60" s="11"/>
    </row>
    <row r="61" spans="1:10" ht="16.5">
      <c r="A61" s="46">
        <v>40</v>
      </c>
      <c r="B61" s="64" t="s">
        <v>41</v>
      </c>
      <c r="C61" s="62" t="s">
        <v>26</v>
      </c>
      <c r="D61" s="49">
        <v>3</v>
      </c>
      <c r="E61" s="44"/>
      <c r="F61" s="35"/>
      <c r="G61" s="44"/>
      <c r="H61" s="37"/>
      <c r="I61" s="38"/>
      <c r="J61" s="11"/>
    </row>
    <row r="62" spans="1:10" ht="16.5">
      <c r="A62" s="65">
        <v>41</v>
      </c>
      <c r="B62" s="66" t="s">
        <v>137</v>
      </c>
      <c r="C62" s="62" t="s">
        <v>23</v>
      </c>
      <c r="D62" s="49">
        <v>50</v>
      </c>
      <c r="E62" s="35"/>
      <c r="F62" s="35"/>
      <c r="G62" s="36"/>
      <c r="H62" s="37"/>
      <c r="I62" s="38"/>
      <c r="J62" s="11"/>
    </row>
    <row r="63" spans="1:10" ht="16.5">
      <c r="A63" s="65">
        <v>42</v>
      </c>
      <c r="B63" s="59" t="s">
        <v>42</v>
      </c>
      <c r="C63" s="67" t="s">
        <v>26</v>
      </c>
      <c r="D63" s="49">
        <v>3</v>
      </c>
      <c r="E63" s="35"/>
      <c r="F63" s="35"/>
      <c r="G63" s="40"/>
      <c r="H63" s="37"/>
      <c r="I63" s="38"/>
      <c r="J63" s="11"/>
    </row>
    <row r="64" spans="1:10" ht="16.5">
      <c r="A64" s="65">
        <v>43</v>
      </c>
      <c r="B64" s="66" t="s">
        <v>138</v>
      </c>
      <c r="C64" s="67" t="s">
        <v>26</v>
      </c>
      <c r="D64" s="49">
        <v>2</v>
      </c>
      <c r="E64" s="43"/>
      <c r="F64" s="35"/>
      <c r="G64" s="43"/>
      <c r="H64" s="37"/>
      <c r="I64" s="38"/>
      <c r="J64" s="11"/>
    </row>
    <row r="65" spans="1:10" ht="16.5">
      <c r="A65" s="65">
        <v>44</v>
      </c>
      <c r="B65" s="66" t="s">
        <v>139</v>
      </c>
      <c r="C65" s="67" t="s">
        <v>26</v>
      </c>
      <c r="D65" s="49">
        <v>1</v>
      </c>
      <c r="E65" s="43"/>
      <c r="F65" s="35"/>
      <c r="G65" s="43"/>
      <c r="H65" s="37"/>
      <c r="I65" s="38"/>
      <c r="J65" s="11"/>
    </row>
    <row r="66" spans="1:10" ht="16.5">
      <c r="A66" s="46">
        <v>45</v>
      </c>
      <c r="B66" s="52" t="s">
        <v>140</v>
      </c>
      <c r="C66" s="62" t="s">
        <v>23</v>
      </c>
      <c r="D66" s="49">
        <v>400</v>
      </c>
      <c r="E66" s="44"/>
      <c r="F66" s="35"/>
      <c r="G66" s="44"/>
      <c r="H66" s="37"/>
      <c r="I66" s="38"/>
      <c r="J66" s="11"/>
    </row>
    <row r="67" spans="1:10" ht="16.5">
      <c r="A67" s="46">
        <v>46</v>
      </c>
      <c r="B67" s="52" t="s">
        <v>43</v>
      </c>
      <c r="C67" s="62" t="s">
        <v>24</v>
      </c>
      <c r="D67" s="49">
        <v>1</v>
      </c>
      <c r="E67" s="43"/>
      <c r="F67" s="35"/>
      <c r="G67" s="43"/>
      <c r="H67" s="37"/>
      <c r="I67" s="38"/>
      <c r="J67" s="11"/>
    </row>
    <row r="68" spans="1:10" ht="16.5">
      <c r="A68" s="46">
        <v>47</v>
      </c>
      <c r="B68" s="52" t="s">
        <v>44</v>
      </c>
      <c r="C68" s="62" t="s">
        <v>26</v>
      </c>
      <c r="D68" s="49">
        <v>29</v>
      </c>
      <c r="E68" s="35"/>
      <c r="F68" s="35"/>
      <c r="G68" s="36"/>
      <c r="H68" s="37"/>
      <c r="I68" s="38"/>
      <c r="J68" s="11"/>
    </row>
    <row r="69" spans="1:10" ht="16.5">
      <c r="A69" s="46">
        <v>48</v>
      </c>
      <c r="B69" s="52" t="s">
        <v>45</v>
      </c>
      <c r="C69" s="62" t="s">
        <v>26</v>
      </c>
      <c r="D69" s="49">
        <v>2</v>
      </c>
      <c r="E69" s="35"/>
      <c r="F69" s="35"/>
      <c r="G69" s="36"/>
      <c r="H69" s="37"/>
      <c r="I69" s="38"/>
      <c r="J69" s="11"/>
    </row>
    <row r="70" spans="1:10" ht="16.5">
      <c r="A70" s="46">
        <v>49</v>
      </c>
      <c r="B70" s="52" t="s">
        <v>46</v>
      </c>
      <c r="C70" s="62" t="s">
        <v>26</v>
      </c>
      <c r="D70" s="49">
        <v>31</v>
      </c>
      <c r="E70" s="43"/>
      <c r="F70" s="35"/>
      <c r="G70" s="43"/>
      <c r="H70" s="37"/>
      <c r="I70" s="38"/>
      <c r="J70" s="11"/>
    </row>
    <row r="71" spans="1:10" ht="16.5">
      <c r="A71" s="46">
        <v>50</v>
      </c>
      <c r="B71" s="52" t="s">
        <v>47</v>
      </c>
      <c r="C71" s="62" t="s">
        <v>26</v>
      </c>
      <c r="D71" s="49">
        <v>3</v>
      </c>
      <c r="E71" s="43"/>
      <c r="F71" s="35"/>
      <c r="G71" s="43"/>
      <c r="H71" s="37"/>
      <c r="I71" s="38"/>
      <c r="J71" s="11"/>
    </row>
    <row r="72" spans="1:10" ht="16.5">
      <c r="A72" s="46">
        <v>51</v>
      </c>
      <c r="B72" s="52" t="s">
        <v>48</v>
      </c>
      <c r="C72" s="62" t="s">
        <v>26</v>
      </c>
      <c r="D72" s="49">
        <v>4</v>
      </c>
      <c r="E72" s="43"/>
      <c r="F72" s="35"/>
      <c r="G72" s="43"/>
      <c r="H72" s="37"/>
      <c r="I72" s="38"/>
      <c r="J72" s="11"/>
    </row>
    <row r="73" spans="1:10" ht="16.5">
      <c r="A73" s="46">
        <v>52</v>
      </c>
      <c r="B73" s="52" t="s">
        <v>49</v>
      </c>
      <c r="C73" s="62" t="s">
        <v>26</v>
      </c>
      <c r="D73" s="49">
        <v>1</v>
      </c>
      <c r="E73" s="44"/>
      <c r="F73" s="35"/>
      <c r="G73" s="44"/>
      <c r="H73" s="37"/>
      <c r="I73" s="38"/>
      <c r="J73" s="11"/>
    </row>
    <row r="74" spans="1:10" ht="16.5">
      <c r="A74" s="46">
        <v>53</v>
      </c>
      <c r="B74" s="68" t="s">
        <v>141</v>
      </c>
      <c r="C74" s="62" t="s">
        <v>23</v>
      </c>
      <c r="D74" s="69">
        <v>1700</v>
      </c>
      <c r="E74" s="35"/>
      <c r="F74" s="35"/>
      <c r="G74" s="36"/>
      <c r="H74" s="37"/>
      <c r="I74" s="38"/>
      <c r="J74" s="11"/>
    </row>
    <row r="75" spans="1:10" ht="16.5">
      <c r="A75" s="46">
        <v>54</v>
      </c>
      <c r="B75" s="70" t="s">
        <v>142</v>
      </c>
      <c r="C75" s="48" t="s">
        <v>24</v>
      </c>
      <c r="D75" s="69">
        <v>1</v>
      </c>
      <c r="E75" s="35"/>
      <c r="F75" s="35"/>
      <c r="G75" s="40"/>
      <c r="H75" s="37"/>
      <c r="I75" s="38"/>
      <c r="J75" s="11"/>
    </row>
    <row r="76" spans="1:10" ht="16.5">
      <c r="A76" s="46">
        <v>55</v>
      </c>
      <c r="B76" s="71" t="s">
        <v>50</v>
      </c>
      <c r="C76" s="62" t="s">
        <v>26</v>
      </c>
      <c r="D76" s="69">
        <v>1</v>
      </c>
      <c r="E76" s="43"/>
      <c r="F76" s="35"/>
      <c r="G76" s="43"/>
      <c r="H76" s="37"/>
      <c r="I76" s="38"/>
      <c r="J76" s="11"/>
    </row>
    <row r="77" spans="1:10" ht="16.5">
      <c r="A77" s="46">
        <v>56</v>
      </c>
      <c r="B77" s="70" t="s">
        <v>143</v>
      </c>
      <c r="C77" s="67" t="s">
        <v>26</v>
      </c>
      <c r="D77" s="72">
        <v>4</v>
      </c>
      <c r="E77" s="43"/>
      <c r="F77" s="35"/>
      <c r="G77" s="43"/>
      <c r="H77" s="37"/>
      <c r="I77" s="38"/>
      <c r="J77" s="11"/>
    </row>
    <row r="78" spans="1:10" ht="16.5">
      <c r="A78" s="46">
        <v>57</v>
      </c>
      <c r="B78" s="70" t="s">
        <v>144</v>
      </c>
      <c r="C78" s="62" t="s">
        <v>26</v>
      </c>
      <c r="D78" s="69">
        <v>4</v>
      </c>
      <c r="E78" s="43"/>
      <c r="F78" s="35"/>
      <c r="G78" s="43"/>
      <c r="H78" s="37"/>
      <c r="I78" s="38"/>
      <c r="J78" s="11"/>
    </row>
    <row r="79" spans="1:10" ht="16.5">
      <c r="A79" s="46">
        <v>58</v>
      </c>
      <c r="B79" s="52" t="s">
        <v>145</v>
      </c>
      <c r="C79" s="62" t="s">
        <v>26</v>
      </c>
      <c r="D79" s="69">
        <v>37</v>
      </c>
      <c r="E79" s="44"/>
      <c r="F79" s="35"/>
      <c r="G79" s="44"/>
      <c r="H79" s="37"/>
      <c r="I79" s="38"/>
      <c r="J79" s="11"/>
    </row>
    <row r="80" spans="1:10" ht="16.5">
      <c r="A80" s="46">
        <v>59</v>
      </c>
      <c r="B80" s="52" t="s">
        <v>146</v>
      </c>
      <c r="C80" s="62" t="s">
        <v>26</v>
      </c>
      <c r="D80" s="69">
        <v>37</v>
      </c>
      <c r="E80" s="43"/>
      <c r="F80" s="35"/>
      <c r="G80" s="43"/>
      <c r="H80" s="37"/>
      <c r="I80" s="38"/>
      <c r="J80" s="11"/>
    </row>
    <row r="81" spans="1:10" ht="16.5">
      <c r="A81" s="46">
        <v>60</v>
      </c>
      <c r="B81" s="73" t="s">
        <v>147</v>
      </c>
      <c r="C81" s="62" t="s">
        <v>26</v>
      </c>
      <c r="D81" s="69">
        <v>2</v>
      </c>
      <c r="E81" s="35"/>
      <c r="F81" s="35"/>
      <c r="G81" s="36"/>
      <c r="H81" s="37"/>
      <c r="I81" s="38"/>
      <c r="J81" s="11"/>
    </row>
    <row r="82" spans="1:10" ht="16.5">
      <c r="A82" s="46">
        <v>61</v>
      </c>
      <c r="B82" s="74" t="s">
        <v>148</v>
      </c>
      <c r="C82" s="62" t="s">
        <v>23</v>
      </c>
      <c r="D82" s="49">
        <v>350</v>
      </c>
      <c r="E82" s="43"/>
      <c r="F82" s="35"/>
      <c r="G82" s="43"/>
      <c r="H82" s="37"/>
      <c r="I82" s="38"/>
      <c r="J82" s="11"/>
    </row>
    <row r="83" spans="1:10" ht="16.5">
      <c r="A83" s="46">
        <v>62</v>
      </c>
      <c r="B83" s="75" t="s">
        <v>149</v>
      </c>
      <c r="C83" s="67" t="s">
        <v>26</v>
      </c>
      <c r="D83" s="76">
        <v>1</v>
      </c>
      <c r="E83" s="43"/>
      <c r="F83" s="35"/>
      <c r="G83" s="43"/>
      <c r="H83" s="37"/>
      <c r="I83" s="38"/>
      <c r="J83" s="11"/>
    </row>
    <row r="84" spans="1:10" ht="16.5">
      <c r="A84" s="46">
        <v>63</v>
      </c>
      <c r="B84" s="75" t="s">
        <v>150</v>
      </c>
      <c r="C84" s="67" t="s">
        <v>26</v>
      </c>
      <c r="D84" s="76">
        <v>1</v>
      </c>
      <c r="E84" s="43"/>
      <c r="F84" s="35"/>
      <c r="G84" s="43"/>
      <c r="H84" s="37"/>
      <c r="I84" s="38"/>
      <c r="J84" s="11"/>
    </row>
    <row r="85" spans="1:10" ht="16.5">
      <c r="A85" s="46">
        <v>64</v>
      </c>
      <c r="B85" s="75" t="s">
        <v>151</v>
      </c>
      <c r="C85" s="62" t="s">
        <v>26</v>
      </c>
      <c r="D85" s="49">
        <v>1</v>
      </c>
      <c r="E85" s="44"/>
      <c r="F85" s="35"/>
      <c r="G85" s="44"/>
      <c r="H85" s="37"/>
      <c r="I85" s="38"/>
      <c r="J85" s="11"/>
    </row>
    <row r="86" spans="1:10" ht="16.5">
      <c r="A86" s="46">
        <v>65</v>
      </c>
      <c r="B86" s="77" t="s">
        <v>152</v>
      </c>
      <c r="C86" s="62" t="s">
        <v>26</v>
      </c>
      <c r="D86" s="49">
        <v>5</v>
      </c>
      <c r="E86" s="43"/>
      <c r="F86" s="35"/>
      <c r="G86" s="43"/>
      <c r="H86" s="37"/>
      <c r="I86" s="38"/>
      <c r="J86" s="11"/>
    </row>
    <row r="87" spans="1:10" ht="16.5">
      <c r="A87" s="46">
        <v>66</v>
      </c>
      <c r="B87" s="75" t="s">
        <v>153</v>
      </c>
      <c r="C87" s="62" t="s">
        <v>26</v>
      </c>
      <c r="D87" s="49">
        <v>6</v>
      </c>
      <c r="E87" s="35"/>
      <c r="F87" s="35"/>
      <c r="G87" s="36"/>
      <c r="H87" s="37"/>
      <c r="I87" s="38"/>
      <c r="J87" s="11"/>
    </row>
    <row r="88" spans="1:10" ht="16.5">
      <c r="A88" s="78">
        <v>67</v>
      </c>
      <c r="B88" s="52" t="s">
        <v>51</v>
      </c>
      <c r="C88" s="48" t="s">
        <v>26</v>
      </c>
      <c r="D88" s="69">
        <v>326</v>
      </c>
      <c r="E88" s="43"/>
      <c r="F88" s="35"/>
      <c r="G88" s="43"/>
      <c r="H88" s="37"/>
      <c r="I88" s="38"/>
      <c r="J88" s="11"/>
    </row>
    <row r="89" spans="1:10" ht="16.5">
      <c r="A89" s="78">
        <v>68</v>
      </c>
      <c r="B89" s="52" t="s">
        <v>52</v>
      </c>
      <c r="C89" s="48" t="s">
        <v>26</v>
      </c>
      <c r="D89" s="49">
        <v>120</v>
      </c>
      <c r="E89" s="43"/>
      <c r="F89" s="35"/>
      <c r="G89" s="43"/>
      <c r="H89" s="37"/>
      <c r="I89" s="38"/>
      <c r="J89" s="11"/>
    </row>
    <row r="90" spans="1:10" ht="16.5">
      <c r="A90" s="78">
        <v>69</v>
      </c>
      <c r="B90" s="47" t="s">
        <v>154</v>
      </c>
      <c r="C90" s="48" t="s">
        <v>23</v>
      </c>
      <c r="D90" s="49">
        <v>300</v>
      </c>
      <c r="E90" s="43"/>
      <c r="F90" s="35"/>
      <c r="G90" s="43"/>
      <c r="H90" s="37"/>
      <c r="I90" s="38"/>
      <c r="J90" s="11"/>
    </row>
    <row r="91" spans="1:10" ht="16.5">
      <c r="A91" s="78">
        <v>70</v>
      </c>
      <c r="B91" s="47" t="s">
        <v>155</v>
      </c>
      <c r="C91" s="48" t="s">
        <v>23</v>
      </c>
      <c r="D91" s="49">
        <v>500</v>
      </c>
      <c r="E91" s="44"/>
      <c r="F91" s="35"/>
      <c r="G91" s="44"/>
      <c r="H91" s="37"/>
      <c r="I91" s="38"/>
      <c r="J91" s="11"/>
    </row>
    <row r="92" spans="1:10" ht="16.5">
      <c r="A92" s="78">
        <v>71</v>
      </c>
      <c r="B92" s="57" t="s">
        <v>156</v>
      </c>
      <c r="C92" s="48" t="s">
        <v>23</v>
      </c>
      <c r="D92" s="63">
        <v>30</v>
      </c>
      <c r="E92" s="43"/>
      <c r="F92" s="35"/>
      <c r="G92" s="43"/>
      <c r="H92" s="37"/>
      <c r="I92" s="38"/>
      <c r="J92" s="11"/>
    </row>
    <row r="93" spans="1:10" ht="16.5">
      <c r="A93" s="78">
        <v>72</v>
      </c>
      <c r="B93" s="57" t="s">
        <v>157</v>
      </c>
      <c r="C93" s="48" t="s">
        <v>24</v>
      </c>
      <c r="D93" s="63">
        <v>20</v>
      </c>
      <c r="E93" s="35"/>
      <c r="F93" s="35"/>
      <c r="G93" s="36"/>
      <c r="H93" s="37"/>
      <c r="I93" s="38"/>
      <c r="J93" s="11"/>
    </row>
    <row r="94" spans="1:10" ht="16.5">
      <c r="A94" s="78">
        <v>73</v>
      </c>
      <c r="B94" s="57" t="s">
        <v>158</v>
      </c>
      <c r="C94" s="48" t="s">
        <v>23</v>
      </c>
      <c r="D94" s="63">
        <v>60</v>
      </c>
      <c r="E94" s="35"/>
      <c r="F94" s="35"/>
      <c r="G94" s="36"/>
      <c r="H94" s="37"/>
      <c r="I94" s="38"/>
      <c r="J94" s="11"/>
    </row>
    <row r="95" spans="1:10" ht="16.5">
      <c r="A95" s="78">
        <v>74</v>
      </c>
      <c r="B95" s="57" t="s">
        <v>159</v>
      </c>
      <c r="C95" s="48" t="s">
        <v>24</v>
      </c>
      <c r="D95" s="63">
        <v>40</v>
      </c>
      <c r="E95" s="43"/>
      <c r="F95" s="35"/>
      <c r="G95" s="43"/>
      <c r="H95" s="37"/>
      <c r="I95" s="38"/>
      <c r="J95" s="11"/>
    </row>
    <row r="96" spans="1:10" ht="55.5" customHeight="1">
      <c r="A96" s="78">
        <v>75</v>
      </c>
      <c r="B96" s="57" t="s">
        <v>53</v>
      </c>
      <c r="C96" s="48" t="s">
        <v>24</v>
      </c>
      <c r="D96" s="63">
        <v>10</v>
      </c>
      <c r="E96" s="43"/>
      <c r="F96" s="35"/>
      <c r="G96" s="43"/>
      <c r="H96" s="37"/>
      <c r="I96" s="38"/>
      <c r="J96" s="11"/>
    </row>
    <row r="97" spans="1:10" ht="55.5" customHeight="1">
      <c r="A97" s="78">
        <v>76</v>
      </c>
      <c r="B97" s="57" t="s">
        <v>175</v>
      </c>
      <c r="C97" s="119" t="s">
        <v>26</v>
      </c>
      <c r="D97" s="120">
        <v>2</v>
      </c>
      <c r="E97" s="43"/>
      <c r="F97" s="35"/>
      <c r="G97" s="43"/>
      <c r="H97" s="121"/>
      <c r="I97" s="122"/>
      <c r="J97" s="11"/>
    </row>
    <row r="98" spans="1:10" ht="55.5" customHeight="1">
      <c r="A98" s="78">
        <v>77</v>
      </c>
      <c r="B98" s="57" t="s">
        <v>174</v>
      </c>
      <c r="C98" s="119" t="s">
        <v>26</v>
      </c>
      <c r="D98" s="120">
        <v>2</v>
      </c>
      <c r="E98" s="43"/>
      <c r="F98" s="35"/>
      <c r="G98" s="43"/>
      <c r="H98" s="121"/>
      <c r="I98" s="122"/>
      <c r="J98" s="11"/>
    </row>
    <row r="99" spans="1:10" ht="55.5" customHeight="1">
      <c r="A99" s="78">
        <v>78</v>
      </c>
      <c r="B99" s="57" t="s">
        <v>176</v>
      </c>
      <c r="C99" s="119" t="s">
        <v>26</v>
      </c>
      <c r="D99" s="120">
        <v>5</v>
      </c>
      <c r="E99" s="43"/>
      <c r="F99" s="35"/>
      <c r="G99" s="43"/>
      <c r="H99" s="121"/>
      <c r="I99" s="122"/>
      <c r="J99" s="11"/>
    </row>
    <row r="100" spans="1:10" ht="55.5" customHeight="1">
      <c r="A100" s="78">
        <v>79</v>
      </c>
      <c r="B100" s="57" t="s">
        <v>177</v>
      </c>
      <c r="C100" s="119" t="s">
        <v>26</v>
      </c>
      <c r="D100" s="120">
        <v>2</v>
      </c>
      <c r="E100" s="43"/>
      <c r="F100" s="35"/>
      <c r="G100" s="43"/>
      <c r="H100" s="121"/>
      <c r="I100" s="122"/>
      <c r="J100" s="11"/>
    </row>
    <row r="101" spans="1:10" ht="55.5" customHeight="1">
      <c r="A101" s="78">
        <v>80</v>
      </c>
      <c r="B101" s="57" t="s">
        <v>178</v>
      </c>
      <c r="C101" s="48" t="s">
        <v>55</v>
      </c>
      <c r="D101" s="63">
        <v>20</v>
      </c>
      <c r="E101" s="43"/>
      <c r="F101" s="35"/>
      <c r="G101" s="43"/>
      <c r="H101" s="121"/>
      <c r="I101" s="122"/>
      <c r="J101" s="11"/>
    </row>
    <row r="102" spans="1:10" ht="23.25" customHeight="1">
      <c r="A102" s="139" t="s">
        <v>166</v>
      </c>
      <c r="B102" s="140"/>
      <c r="C102" s="140"/>
      <c r="D102" s="140"/>
      <c r="E102" s="141"/>
      <c r="F102" s="87">
        <f>SUM(F22:F96)</f>
        <v>0</v>
      </c>
      <c r="G102" s="84"/>
      <c r="H102" s="88">
        <f>SUM(H22:H101)</f>
        <v>0</v>
      </c>
      <c r="I102" s="88">
        <f>SUM(I22:I96)</f>
        <v>0</v>
      </c>
      <c r="J102" s="11"/>
    </row>
    <row r="103" spans="1:10" ht="18" customHeight="1">
      <c r="A103" s="142"/>
      <c r="B103" s="143"/>
      <c r="C103" s="143"/>
      <c r="D103" s="143"/>
      <c r="E103" s="144"/>
      <c r="F103" s="83"/>
      <c r="G103" s="84"/>
      <c r="H103" s="85"/>
      <c r="I103" s="85"/>
      <c r="J103" s="11"/>
    </row>
    <row r="104" spans="1:10" ht="16.5">
      <c r="A104" s="78"/>
      <c r="B104" s="57" t="s">
        <v>161</v>
      </c>
      <c r="C104" s="48" t="s">
        <v>162</v>
      </c>
      <c r="D104" s="63">
        <v>36</v>
      </c>
      <c r="E104" s="43"/>
      <c r="F104" s="35"/>
      <c r="G104" s="36"/>
      <c r="H104" s="37"/>
      <c r="I104" s="38"/>
      <c r="J104" s="11"/>
    </row>
    <row r="105" spans="1:10" ht="33.75" customHeight="1">
      <c r="A105" s="78">
        <v>76</v>
      </c>
      <c r="B105" s="13" t="s">
        <v>163</v>
      </c>
      <c r="C105" s="14" t="s">
        <v>55</v>
      </c>
      <c r="D105" s="15">
        <v>1</v>
      </c>
      <c r="E105" s="35"/>
      <c r="F105" s="35"/>
      <c r="G105" s="36"/>
      <c r="H105" s="37"/>
      <c r="I105" s="38"/>
    </row>
    <row r="106" spans="1:10" ht="33.75" customHeight="1">
      <c r="A106" s="78">
        <v>77</v>
      </c>
      <c r="B106" s="13" t="s">
        <v>56</v>
      </c>
      <c r="C106" s="14" t="s">
        <v>55</v>
      </c>
      <c r="D106" s="15">
        <v>1</v>
      </c>
      <c r="E106" s="43"/>
      <c r="F106" s="35"/>
      <c r="G106" s="43"/>
      <c r="H106" s="37"/>
      <c r="I106" s="38"/>
    </row>
    <row r="107" spans="1:10" ht="48" customHeight="1">
      <c r="A107" s="78">
        <v>78</v>
      </c>
      <c r="B107" s="81" t="s">
        <v>164</v>
      </c>
      <c r="C107" s="16" t="s">
        <v>55</v>
      </c>
      <c r="D107" s="15">
        <v>2</v>
      </c>
      <c r="E107" s="43"/>
      <c r="F107" s="35"/>
      <c r="G107" s="43"/>
      <c r="H107" s="37"/>
      <c r="I107" s="38"/>
    </row>
    <row r="108" spans="1:10" ht="27" customHeight="1">
      <c r="A108" s="78">
        <v>79</v>
      </c>
      <c r="B108" s="17" t="s">
        <v>57</v>
      </c>
      <c r="C108" s="18" t="s">
        <v>55</v>
      </c>
      <c r="D108" s="15">
        <v>2</v>
      </c>
      <c r="E108" s="43"/>
      <c r="F108" s="35"/>
      <c r="G108" s="43"/>
      <c r="H108" s="37"/>
      <c r="I108" s="38"/>
    </row>
    <row r="109" spans="1:10" ht="35.25" customHeight="1">
      <c r="A109" s="78">
        <v>80</v>
      </c>
      <c r="B109" s="13" t="s">
        <v>58</v>
      </c>
      <c r="C109" s="18" t="s">
        <v>55</v>
      </c>
      <c r="D109" s="15">
        <v>2</v>
      </c>
      <c r="E109" s="44"/>
      <c r="F109" s="35"/>
      <c r="G109" s="44"/>
      <c r="H109" s="37"/>
      <c r="I109" s="38"/>
    </row>
    <row r="110" spans="1:10" ht="66.75" customHeight="1">
      <c r="A110" s="78">
        <v>81</v>
      </c>
      <c r="B110" s="79" t="s">
        <v>165</v>
      </c>
      <c r="C110" s="18" t="s">
        <v>55</v>
      </c>
      <c r="D110" s="15">
        <v>1</v>
      </c>
      <c r="E110" s="80"/>
      <c r="F110" s="35"/>
      <c r="G110" s="43"/>
      <c r="H110" s="37"/>
      <c r="I110" s="38"/>
    </row>
    <row r="111" spans="1:10" ht="15.75">
      <c r="A111" s="78">
        <v>82</v>
      </c>
      <c r="B111" s="13" t="s">
        <v>59</v>
      </c>
      <c r="C111" s="14" t="s">
        <v>60</v>
      </c>
      <c r="D111" s="15">
        <v>44</v>
      </c>
      <c r="E111" s="80"/>
      <c r="F111" s="35"/>
      <c r="G111" s="36"/>
      <c r="H111" s="37"/>
      <c r="I111" s="38"/>
    </row>
    <row r="112" spans="1:10" ht="15.75">
      <c r="A112" s="78">
        <v>83</v>
      </c>
      <c r="B112" s="13" t="s">
        <v>61</v>
      </c>
      <c r="C112" s="14" t="s">
        <v>60</v>
      </c>
      <c r="D112" s="15">
        <v>16</v>
      </c>
      <c r="E112" s="80"/>
      <c r="F112" s="35"/>
      <c r="G112" s="36"/>
      <c r="H112" s="37"/>
      <c r="I112" s="38"/>
    </row>
    <row r="113" spans="1:9" ht="15.75">
      <c r="A113" s="78">
        <v>84</v>
      </c>
      <c r="B113" s="13" t="s">
        <v>62</v>
      </c>
      <c r="C113" s="14" t="s">
        <v>60</v>
      </c>
      <c r="D113" s="15">
        <v>18</v>
      </c>
      <c r="E113" s="80"/>
      <c r="F113" s="35"/>
      <c r="G113" s="43"/>
      <c r="H113" s="37"/>
      <c r="I113" s="38"/>
    </row>
    <row r="114" spans="1:9" ht="15.75">
      <c r="A114" s="78">
        <v>85</v>
      </c>
      <c r="B114" s="13" t="s">
        <v>63</v>
      </c>
      <c r="C114" s="14" t="s">
        <v>60</v>
      </c>
      <c r="D114" s="15">
        <v>12</v>
      </c>
      <c r="E114" s="80"/>
      <c r="F114" s="35"/>
      <c r="G114" s="43"/>
      <c r="H114" s="37"/>
      <c r="I114" s="38"/>
    </row>
    <row r="115" spans="1:9" ht="15.75">
      <c r="A115" s="78">
        <v>86</v>
      </c>
      <c r="B115" s="13" t="s">
        <v>64</v>
      </c>
      <c r="C115" s="14" t="s">
        <v>60</v>
      </c>
      <c r="D115" s="15">
        <v>36</v>
      </c>
      <c r="E115" s="80"/>
      <c r="F115" s="35"/>
      <c r="G115" s="43"/>
      <c r="H115" s="37"/>
      <c r="I115" s="38"/>
    </row>
    <row r="116" spans="1:9" ht="15.75">
      <c r="A116" s="78">
        <v>87</v>
      </c>
      <c r="B116" s="13" t="s">
        <v>65</v>
      </c>
      <c r="C116" s="14" t="s">
        <v>60</v>
      </c>
      <c r="D116" s="15">
        <v>20</v>
      </c>
      <c r="E116" s="80"/>
      <c r="F116" s="35"/>
      <c r="G116" s="44"/>
      <c r="H116" s="37"/>
      <c r="I116" s="38"/>
    </row>
    <row r="117" spans="1:9" ht="15.75">
      <c r="A117" s="78">
        <v>88</v>
      </c>
      <c r="B117" s="13" t="s">
        <v>66</v>
      </c>
      <c r="C117" s="14" t="s">
        <v>60</v>
      </c>
      <c r="D117" s="15">
        <v>8</v>
      </c>
      <c r="E117" s="80"/>
      <c r="F117" s="35"/>
      <c r="G117" s="43"/>
      <c r="H117" s="37"/>
      <c r="I117" s="38"/>
    </row>
    <row r="118" spans="1:9" ht="15.75">
      <c r="A118" s="78">
        <v>89</v>
      </c>
      <c r="B118" s="13" t="s">
        <v>67</v>
      </c>
      <c r="C118" s="14" t="s">
        <v>60</v>
      </c>
      <c r="D118" s="15">
        <v>40</v>
      </c>
      <c r="E118" s="80"/>
      <c r="F118" s="35"/>
      <c r="G118" s="36"/>
      <c r="H118" s="37"/>
      <c r="I118" s="38"/>
    </row>
    <row r="119" spans="1:9" ht="15.75">
      <c r="A119" s="78">
        <v>90</v>
      </c>
      <c r="B119" s="13" t="s">
        <v>68</v>
      </c>
      <c r="C119" s="14" t="s">
        <v>60</v>
      </c>
      <c r="D119" s="15">
        <v>12</v>
      </c>
      <c r="E119" s="80"/>
      <c r="F119" s="35"/>
      <c r="G119" s="43"/>
      <c r="H119" s="37"/>
      <c r="I119" s="38"/>
    </row>
    <row r="120" spans="1:9" ht="15.75">
      <c r="A120" s="78">
        <v>91</v>
      </c>
      <c r="B120" s="13" t="s">
        <v>69</v>
      </c>
      <c r="C120" s="14" t="s">
        <v>60</v>
      </c>
      <c r="D120" s="15">
        <v>64</v>
      </c>
      <c r="E120" s="80"/>
      <c r="F120" s="35"/>
      <c r="G120" s="43"/>
      <c r="H120" s="37"/>
      <c r="I120" s="38"/>
    </row>
    <row r="121" spans="1:9" ht="15.75">
      <c r="A121" s="78">
        <v>92</v>
      </c>
      <c r="B121" s="13" t="s">
        <v>70</v>
      </c>
      <c r="C121" s="14" t="s">
        <v>60</v>
      </c>
      <c r="D121" s="15">
        <v>12</v>
      </c>
      <c r="E121" s="80"/>
      <c r="F121" s="35"/>
      <c r="G121" s="43"/>
      <c r="H121" s="37"/>
      <c r="I121" s="38"/>
    </row>
    <row r="122" spans="1:9" ht="15.75">
      <c r="A122" s="78">
        <v>93</v>
      </c>
      <c r="B122" s="13" t="s">
        <v>71</v>
      </c>
      <c r="C122" s="14" t="s">
        <v>60</v>
      </c>
      <c r="D122" s="15">
        <v>60</v>
      </c>
      <c r="E122" s="80"/>
      <c r="F122" s="35"/>
      <c r="G122" s="44"/>
      <c r="H122" s="37"/>
      <c r="I122" s="38"/>
    </row>
    <row r="123" spans="1:9" ht="15.75">
      <c r="A123" s="78">
        <v>94</v>
      </c>
      <c r="B123" s="13" t="s">
        <v>72</v>
      </c>
      <c r="C123" s="14" t="s">
        <v>60</v>
      </c>
      <c r="D123" s="15">
        <v>20</v>
      </c>
      <c r="E123" s="80"/>
      <c r="F123" s="35"/>
      <c r="G123" s="43"/>
      <c r="H123" s="37"/>
      <c r="I123" s="38"/>
    </row>
    <row r="124" spans="1:9" ht="15.75">
      <c r="A124" s="78">
        <v>95</v>
      </c>
      <c r="B124" s="13" t="s">
        <v>73</v>
      </c>
      <c r="C124" s="14" t="s">
        <v>60</v>
      </c>
      <c r="D124" s="15">
        <v>40</v>
      </c>
      <c r="E124" s="80"/>
      <c r="F124" s="35"/>
      <c r="G124" s="36"/>
      <c r="H124" s="37"/>
      <c r="I124" s="38"/>
    </row>
    <row r="125" spans="1:9" ht="15.75">
      <c r="A125" s="78">
        <v>96</v>
      </c>
      <c r="B125" s="13" t="s">
        <v>74</v>
      </c>
      <c r="C125" s="14" t="s">
        <v>60</v>
      </c>
      <c r="D125" s="15">
        <v>12</v>
      </c>
      <c r="E125" s="80"/>
      <c r="F125" s="35"/>
      <c r="G125" s="36"/>
      <c r="H125" s="37"/>
      <c r="I125" s="38"/>
    </row>
    <row r="126" spans="1:9" ht="15.75">
      <c r="A126" s="78">
        <v>97</v>
      </c>
      <c r="B126" s="13" t="s">
        <v>75</v>
      </c>
      <c r="C126" s="14" t="s">
        <v>60</v>
      </c>
      <c r="D126" s="15">
        <v>64</v>
      </c>
      <c r="E126" s="80"/>
      <c r="F126" s="35"/>
      <c r="G126" s="43"/>
      <c r="H126" s="37"/>
      <c r="I126" s="38"/>
    </row>
    <row r="127" spans="1:9" ht="15.75">
      <c r="A127" s="78">
        <v>98</v>
      </c>
      <c r="B127" s="13" t="s">
        <v>76</v>
      </c>
      <c r="C127" s="14" t="s">
        <v>60</v>
      </c>
      <c r="D127" s="15">
        <v>12</v>
      </c>
      <c r="E127" s="80"/>
      <c r="F127" s="35"/>
      <c r="G127" s="43"/>
      <c r="H127" s="37"/>
      <c r="I127" s="38"/>
    </row>
    <row r="128" spans="1:9" ht="15.75">
      <c r="A128" s="78">
        <v>99</v>
      </c>
      <c r="B128" s="13" t="s">
        <v>77</v>
      </c>
      <c r="C128" s="14" t="s">
        <v>60</v>
      </c>
      <c r="D128" s="15">
        <v>60</v>
      </c>
      <c r="E128" s="80"/>
      <c r="F128" s="35"/>
      <c r="G128" s="43"/>
      <c r="H128" s="37"/>
      <c r="I128" s="38"/>
    </row>
    <row r="129" spans="1:9" ht="15.75">
      <c r="A129" s="78">
        <v>100</v>
      </c>
      <c r="B129" s="13" t="s">
        <v>78</v>
      </c>
      <c r="C129" s="14" t="s">
        <v>60</v>
      </c>
      <c r="D129" s="15">
        <v>20</v>
      </c>
      <c r="E129" s="80"/>
      <c r="F129" s="35"/>
      <c r="G129" s="43"/>
      <c r="H129" s="37"/>
      <c r="I129" s="38"/>
    </row>
    <row r="130" spans="1:9" ht="15.75">
      <c r="A130" s="78">
        <v>101</v>
      </c>
      <c r="B130" s="19" t="s">
        <v>79</v>
      </c>
      <c r="C130" s="14" t="s">
        <v>55</v>
      </c>
      <c r="D130" s="15">
        <v>180</v>
      </c>
      <c r="E130" s="80"/>
      <c r="F130" s="35"/>
      <c r="G130" s="44"/>
      <c r="H130" s="37"/>
      <c r="I130" s="38"/>
    </row>
    <row r="131" spans="1:9" ht="15.75">
      <c r="A131" s="78">
        <v>102</v>
      </c>
      <c r="B131" s="19" t="s">
        <v>80</v>
      </c>
      <c r="C131" s="14" t="s">
        <v>55</v>
      </c>
      <c r="D131" s="15">
        <v>12</v>
      </c>
      <c r="E131" s="80"/>
      <c r="F131" s="35"/>
      <c r="G131" s="43"/>
      <c r="H131" s="37"/>
      <c r="I131" s="38"/>
    </row>
    <row r="132" spans="1:9" ht="15.75">
      <c r="A132" s="78">
        <v>103</v>
      </c>
      <c r="B132" s="19" t="s">
        <v>81</v>
      </c>
      <c r="C132" s="14" t="s">
        <v>55</v>
      </c>
      <c r="D132" s="15">
        <v>26</v>
      </c>
      <c r="E132" s="80"/>
      <c r="F132" s="35"/>
      <c r="G132" s="36"/>
      <c r="H132" s="37"/>
      <c r="I132" s="38"/>
    </row>
    <row r="133" spans="1:9" ht="15.75">
      <c r="A133" s="78">
        <v>104</v>
      </c>
      <c r="B133" s="19" t="s">
        <v>82</v>
      </c>
      <c r="C133" s="14" t="s">
        <v>55</v>
      </c>
      <c r="D133" s="15">
        <v>4</v>
      </c>
      <c r="E133" s="80"/>
      <c r="F133" s="35"/>
      <c r="G133" s="43"/>
      <c r="H133" s="37"/>
      <c r="I133" s="38"/>
    </row>
    <row r="134" spans="1:9" ht="15.75">
      <c r="A134" s="78">
        <v>105</v>
      </c>
      <c r="B134" s="19" t="s">
        <v>83</v>
      </c>
      <c r="C134" s="14" t="s">
        <v>55</v>
      </c>
      <c r="D134" s="15">
        <v>60</v>
      </c>
      <c r="E134" s="80"/>
      <c r="F134" s="35"/>
      <c r="G134" s="43"/>
      <c r="H134" s="37"/>
      <c r="I134" s="38"/>
    </row>
    <row r="135" spans="1:9" ht="15.75">
      <c r="A135" s="78">
        <v>106</v>
      </c>
      <c r="B135" s="19" t="s">
        <v>84</v>
      </c>
      <c r="C135" s="14" t="s">
        <v>55</v>
      </c>
      <c r="D135" s="15">
        <v>8</v>
      </c>
      <c r="E135" s="80"/>
      <c r="F135" s="35"/>
      <c r="G135" s="43"/>
      <c r="H135" s="37"/>
      <c r="I135" s="38"/>
    </row>
    <row r="136" spans="1:9" ht="15.75">
      <c r="A136" s="78">
        <v>107</v>
      </c>
      <c r="B136" s="19" t="s">
        <v>85</v>
      </c>
      <c r="C136" s="14" t="s">
        <v>55</v>
      </c>
      <c r="D136" s="15">
        <v>20</v>
      </c>
      <c r="E136" s="80"/>
      <c r="F136" s="35"/>
      <c r="G136" s="44"/>
      <c r="H136" s="37"/>
      <c r="I136" s="38"/>
    </row>
    <row r="137" spans="1:9" ht="15.75">
      <c r="A137" s="78">
        <v>108</v>
      </c>
      <c r="B137" s="19" t="s">
        <v>86</v>
      </c>
      <c r="C137" s="14" t="s">
        <v>55</v>
      </c>
      <c r="D137" s="15">
        <v>48</v>
      </c>
      <c r="E137" s="80"/>
      <c r="F137" s="35"/>
      <c r="G137" s="43"/>
      <c r="H137" s="37"/>
      <c r="I137" s="38"/>
    </row>
    <row r="138" spans="1:9" ht="15.75">
      <c r="A138" s="78">
        <v>109</v>
      </c>
      <c r="B138" s="19" t="s">
        <v>87</v>
      </c>
      <c r="C138" s="14" t="s">
        <v>55</v>
      </c>
      <c r="D138" s="15">
        <v>16</v>
      </c>
      <c r="E138" s="80"/>
      <c r="F138" s="35"/>
      <c r="G138" s="36"/>
      <c r="H138" s="37"/>
      <c r="I138" s="38"/>
    </row>
    <row r="139" spans="1:9" ht="15.75">
      <c r="A139" s="78">
        <v>110</v>
      </c>
      <c r="B139" s="19" t="s">
        <v>88</v>
      </c>
      <c r="C139" s="14" t="s">
        <v>55</v>
      </c>
      <c r="D139" s="15">
        <v>8</v>
      </c>
      <c r="E139" s="80"/>
      <c r="F139" s="35"/>
      <c r="G139" s="43"/>
      <c r="H139" s="37"/>
      <c r="I139" s="38"/>
    </row>
    <row r="140" spans="1:9" ht="15.75">
      <c r="A140" s="78">
        <v>111</v>
      </c>
      <c r="B140" s="19" t="s">
        <v>89</v>
      </c>
      <c r="C140" s="14" t="s">
        <v>55</v>
      </c>
      <c r="D140" s="15">
        <v>8</v>
      </c>
      <c r="E140" s="80"/>
      <c r="F140" s="35"/>
      <c r="G140" s="43"/>
      <c r="H140" s="37"/>
      <c r="I140" s="38"/>
    </row>
    <row r="141" spans="1:9" ht="15.75">
      <c r="A141" s="78">
        <v>112</v>
      </c>
      <c r="B141" s="19" t="s">
        <v>90</v>
      </c>
      <c r="C141" s="14" t="s">
        <v>55</v>
      </c>
      <c r="D141" s="15">
        <v>1</v>
      </c>
      <c r="E141" s="80"/>
      <c r="F141" s="35"/>
      <c r="G141" s="44"/>
      <c r="H141" s="37"/>
      <c r="I141" s="38"/>
    </row>
    <row r="142" spans="1:9" ht="15.75">
      <c r="A142" s="78">
        <v>113</v>
      </c>
      <c r="B142" s="19" t="s">
        <v>91</v>
      </c>
      <c r="C142" s="14" t="s">
        <v>55</v>
      </c>
      <c r="D142" s="15">
        <v>32</v>
      </c>
      <c r="E142" s="80"/>
      <c r="F142" s="35"/>
      <c r="G142" s="43"/>
      <c r="H142" s="37"/>
      <c r="I142" s="38"/>
    </row>
    <row r="143" spans="1:9" ht="15.75">
      <c r="A143" s="78">
        <v>114</v>
      </c>
      <c r="B143" s="19" t="s">
        <v>92</v>
      </c>
      <c r="C143" s="14" t="s">
        <v>55</v>
      </c>
      <c r="D143" s="15">
        <v>54</v>
      </c>
      <c r="E143" s="80"/>
      <c r="F143" s="35"/>
      <c r="G143" s="36"/>
      <c r="H143" s="37"/>
      <c r="I143" s="38"/>
    </row>
    <row r="144" spans="1:9" ht="15.75">
      <c r="A144" s="78">
        <v>115</v>
      </c>
      <c r="B144" s="19" t="s">
        <v>93</v>
      </c>
      <c r="C144" s="14" t="s">
        <v>55</v>
      </c>
      <c r="D144" s="15">
        <v>8</v>
      </c>
      <c r="E144" s="80"/>
      <c r="F144" s="35"/>
      <c r="G144" s="43"/>
      <c r="H144" s="37"/>
      <c r="I144" s="38"/>
    </row>
    <row r="145" spans="1:9" ht="15.75">
      <c r="A145" s="78">
        <v>116</v>
      </c>
      <c r="B145" s="19" t="s">
        <v>94</v>
      </c>
      <c r="C145" s="14" t="s">
        <v>55</v>
      </c>
      <c r="D145" s="15">
        <v>8</v>
      </c>
      <c r="E145" s="80"/>
      <c r="F145" s="35"/>
      <c r="G145" s="43"/>
      <c r="H145" s="37"/>
      <c r="I145" s="38"/>
    </row>
    <row r="146" spans="1:9" ht="15.75">
      <c r="A146" s="78">
        <v>117</v>
      </c>
      <c r="B146" s="19" t="s">
        <v>95</v>
      </c>
      <c r="C146" s="14" t="s">
        <v>55</v>
      </c>
      <c r="D146" s="15">
        <v>16</v>
      </c>
      <c r="E146" s="80"/>
      <c r="F146" s="35"/>
      <c r="G146" s="43"/>
      <c r="H146" s="37"/>
      <c r="I146" s="38"/>
    </row>
    <row r="147" spans="1:9" ht="15.75">
      <c r="A147" s="78">
        <v>118</v>
      </c>
      <c r="B147" s="19" t="s">
        <v>96</v>
      </c>
      <c r="C147" s="14" t="s">
        <v>55</v>
      </c>
      <c r="D147" s="15">
        <v>8</v>
      </c>
      <c r="E147" s="80"/>
      <c r="F147" s="35"/>
      <c r="G147" s="44"/>
      <c r="H147" s="37"/>
      <c r="I147" s="38"/>
    </row>
    <row r="148" spans="1:9" ht="15.75">
      <c r="A148" s="78">
        <v>119</v>
      </c>
      <c r="B148" s="19" t="s">
        <v>97</v>
      </c>
      <c r="C148" s="14" t="s">
        <v>55</v>
      </c>
      <c r="D148" s="15">
        <v>10</v>
      </c>
      <c r="E148" s="80"/>
      <c r="F148" s="35"/>
      <c r="G148" s="43"/>
      <c r="H148" s="37"/>
      <c r="I148" s="38"/>
    </row>
    <row r="149" spans="1:9" ht="15.75">
      <c r="A149" s="78">
        <v>120</v>
      </c>
      <c r="B149" s="19" t="s">
        <v>98</v>
      </c>
      <c r="C149" s="14" t="s">
        <v>55</v>
      </c>
      <c r="D149" s="15">
        <v>12</v>
      </c>
      <c r="E149" s="80"/>
      <c r="F149" s="35"/>
      <c r="G149" s="36"/>
      <c r="H149" s="37"/>
      <c r="I149" s="38"/>
    </row>
    <row r="150" spans="1:9" ht="15.75">
      <c r="A150" s="78">
        <v>121</v>
      </c>
      <c r="B150" s="19" t="s">
        <v>99</v>
      </c>
      <c r="C150" s="14" t="s">
        <v>55</v>
      </c>
      <c r="D150" s="15">
        <v>4</v>
      </c>
      <c r="E150" s="80"/>
      <c r="F150" s="35"/>
      <c r="G150" s="36"/>
      <c r="H150" s="37"/>
      <c r="I150" s="38"/>
    </row>
    <row r="151" spans="1:9" ht="15.75">
      <c r="A151" s="78">
        <v>122</v>
      </c>
      <c r="B151" s="19" t="s">
        <v>100</v>
      </c>
      <c r="C151" s="14" t="s">
        <v>55</v>
      </c>
      <c r="D151" s="15">
        <v>16</v>
      </c>
      <c r="E151" s="80"/>
      <c r="F151" s="35"/>
      <c r="G151" s="43"/>
      <c r="H151" s="37"/>
      <c r="I151" s="38"/>
    </row>
    <row r="152" spans="1:9" ht="15.75">
      <c r="A152" s="78">
        <v>123</v>
      </c>
      <c r="B152" s="19" t="s">
        <v>101</v>
      </c>
      <c r="C152" s="14" t="s">
        <v>55</v>
      </c>
      <c r="D152" s="15">
        <v>4</v>
      </c>
      <c r="E152" s="80"/>
      <c r="F152" s="35"/>
      <c r="G152" s="43"/>
      <c r="H152" s="37"/>
      <c r="I152" s="38"/>
    </row>
    <row r="153" spans="1:9" ht="15.75">
      <c r="A153" s="78">
        <v>124</v>
      </c>
      <c r="B153" s="19" t="s">
        <v>102</v>
      </c>
      <c r="C153" s="14" t="s">
        <v>55</v>
      </c>
      <c r="D153" s="15">
        <v>8</v>
      </c>
      <c r="E153" s="80"/>
      <c r="F153" s="35"/>
      <c r="G153" s="43"/>
      <c r="H153" s="37"/>
      <c r="I153" s="38"/>
    </row>
    <row r="154" spans="1:9" ht="15.75">
      <c r="A154" s="78">
        <v>125</v>
      </c>
      <c r="B154" s="19" t="s">
        <v>103</v>
      </c>
      <c r="C154" s="18" t="s">
        <v>55</v>
      </c>
      <c r="D154" s="15">
        <v>8</v>
      </c>
      <c r="E154" s="80"/>
      <c r="F154" s="35"/>
      <c r="G154" s="43"/>
      <c r="H154" s="37"/>
      <c r="I154" s="38"/>
    </row>
    <row r="155" spans="1:9" ht="15.75">
      <c r="A155" s="78">
        <v>126</v>
      </c>
      <c r="B155" s="19" t="s">
        <v>104</v>
      </c>
      <c r="C155" s="18" t="s">
        <v>55</v>
      </c>
      <c r="D155" s="15">
        <v>8</v>
      </c>
      <c r="E155" s="80"/>
      <c r="F155" s="35"/>
      <c r="G155" s="44"/>
      <c r="H155" s="37"/>
      <c r="I155" s="38"/>
    </row>
    <row r="156" spans="1:9" ht="15.75">
      <c r="A156" s="78">
        <v>127</v>
      </c>
      <c r="B156" s="19" t="s">
        <v>105</v>
      </c>
      <c r="C156" s="18" t="s">
        <v>55</v>
      </c>
      <c r="D156" s="15">
        <v>4</v>
      </c>
      <c r="E156" s="80"/>
      <c r="F156" s="35"/>
      <c r="G156" s="43"/>
      <c r="H156" s="37"/>
      <c r="I156" s="38"/>
    </row>
    <row r="157" spans="1:9" ht="15.75">
      <c r="A157" s="78">
        <v>128</v>
      </c>
      <c r="B157" s="19" t="s">
        <v>106</v>
      </c>
      <c r="C157" s="18" t="s">
        <v>55</v>
      </c>
      <c r="D157" s="15">
        <v>16</v>
      </c>
      <c r="E157" s="80"/>
      <c r="F157" s="35"/>
      <c r="G157" s="36"/>
      <c r="H157" s="37"/>
      <c r="I157" s="38"/>
    </row>
    <row r="158" spans="1:9" ht="15.75">
      <c r="A158" s="78">
        <v>129</v>
      </c>
      <c r="B158" s="19" t="s">
        <v>107</v>
      </c>
      <c r="C158" s="18" t="s">
        <v>55</v>
      </c>
      <c r="D158" s="15">
        <v>2</v>
      </c>
      <c r="E158" s="80"/>
      <c r="F158" s="35"/>
      <c r="G158" s="43"/>
      <c r="H158" s="37"/>
      <c r="I158" s="38"/>
    </row>
    <row r="159" spans="1:9" ht="15.75">
      <c r="A159" s="78">
        <v>130</v>
      </c>
      <c r="B159" s="19" t="s">
        <v>108</v>
      </c>
      <c r="C159" s="18" t="s">
        <v>55</v>
      </c>
      <c r="D159" s="15">
        <v>1</v>
      </c>
      <c r="E159" s="80"/>
      <c r="F159" s="35"/>
      <c r="G159" s="43"/>
      <c r="H159" s="37"/>
      <c r="I159" s="38"/>
    </row>
    <row r="160" spans="1:9" ht="30">
      <c r="A160" s="78">
        <v>131</v>
      </c>
      <c r="B160" s="13" t="s">
        <v>109</v>
      </c>
      <c r="C160" s="14" t="s">
        <v>110</v>
      </c>
      <c r="D160" s="15">
        <v>1</v>
      </c>
      <c r="E160" s="80"/>
      <c r="F160" s="35"/>
      <c r="G160" s="43"/>
      <c r="H160" s="37"/>
      <c r="I160" s="38"/>
    </row>
    <row r="161" spans="1:9" ht="15.75">
      <c r="A161" s="78">
        <v>132</v>
      </c>
      <c r="B161" s="20" t="s">
        <v>111</v>
      </c>
      <c r="C161" s="14" t="s">
        <v>110</v>
      </c>
      <c r="D161" s="15">
        <v>18</v>
      </c>
      <c r="E161" s="80"/>
      <c r="F161" s="35"/>
      <c r="G161" s="44"/>
      <c r="H161" s="37"/>
      <c r="I161" s="38"/>
    </row>
    <row r="162" spans="1:9" ht="15.75">
      <c r="A162" s="78">
        <v>133</v>
      </c>
      <c r="B162" s="20" t="s">
        <v>112</v>
      </c>
      <c r="C162" s="18" t="s">
        <v>55</v>
      </c>
      <c r="D162" s="15">
        <v>5</v>
      </c>
      <c r="E162" s="80"/>
      <c r="F162" s="35"/>
      <c r="G162" s="43"/>
      <c r="H162" s="37"/>
      <c r="I162" s="38"/>
    </row>
    <row r="163" spans="1:9" ht="15.75">
      <c r="A163" s="78">
        <v>134</v>
      </c>
      <c r="B163" s="20" t="s">
        <v>113</v>
      </c>
      <c r="C163" s="18" t="s">
        <v>55</v>
      </c>
      <c r="D163" s="15">
        <v>3</v>
      </c>
      <c r="E163" s="80"/>
      <c r="F163" s="35"/>
      <c r="G163" s="36"/>
      <c r="H163" s="37"/>
      <c r="I163" s="38"/>
    </row>
    <row r="164" spans="1:9" ht="15.75">
      <c r="A164" s="78">
        <v>135</v>
      </c>
      <c r="B164" s="20" t="s">
        <v>114</v>
      </c>
      <c r="C164" s="18" t="s">
        <v>55</v>
      </c>
      <c r="D164" s="15">
        <v>5</v>
      </c>
      <c r="E164" s="80"/>
      <c r="F164" s="35"/>
      <c r="G164" s="36"/>
      <c r="H164" s="37"/>
      <c r="I164" s="38"/>
    </row>
    <row r="165" spans="1:9" ht="15.75">
      <c r="A165" s="78">
        <v>136</v>
      </c>
      <c r="B165" s="21" t="s">
        <v>115</v>
      </c>
      <c r="C165" s="18" t="s">
        <v>55</v>
      </c>
      <c r="D165" s="15">
        <v>5</v>
      </c>
      <c r="E165" s="80"/>
      <c r="F165" s="35"/>
      <c r="G165" s="43"/>
      <c r="H165" s="37"/>
      <c r="I165" s="38"/>
    </row>
    <row r="166" spans="1:9" ht="15.75">
      <c r="A166" s="78">
        <v>137</v>
      </c>
      <c r="B166" s="21" t="s">
        <v>116</v>
      </c>
      <c r="C166" s="18" t="s">
        <v>55</v>
      </c>
      <c r="D166" s="15">
        <v>18</v>
      </c>
      <c r="E166" s="80"/>
      <c r="F166" s="35"/>
      <c r="G166" s="43"/>
      <c r="H166" s="37"/>
      <c r="I166" s="38"/>
    </row>
    <row r="167" spans="1:9" ht="15.75">
      <c r="A167" s="78">
        <v>138</v>
      </c>
      <c r="B167" s="13" t="s">
        <v>117</v>
      </c>
      <c r="C167" s="14" t="s">
        <v>110</v>
      </c>
      <c r="D167" s="15">
        <v>1</v>
      </c>
      <c r="E167" s="80"/>
      <c r="F167" s="35"/>
      <c r="G167" s="36"/>
      <c r="H167" s="37"/>
      <c r="I167" s="38"/>
    </row>
    <row r="168" spans="1:9" ht="15.75">
      <c r="A168" s="78">
        <v>139</v>
      </c>
      <c r="B168" s="13" t="s">
        <v>118</v>
      </c>
      <c r="C168" s="14" t="s">
        <v>110</v>
      </c>
      <c r="D168" s="15">
        <v>1</v>
      </c>
      <c r="E168" s="80"/>
      <c r="F168" s="35"/>
      <c r="G168" s="43"/>
      <c r="H168" s="37"/>
      <c r="I168" s="38"/>
    </row>
    <row r="169" spans="1:9" ht="15.75">
      <c r="A169" s="78">
        <v>140</v>
      </c>
      <c r="B169" s="92" t="s">
        <v>167</v>
      </c>
      <c r="C169" s="18" t="s">
        <v>55</v>
      </c>
      <c r="D169" s="93">
        <v>6</v>
      </c>
      <c r="E169" s="94"/>
      <c r="F169" s="94"/>
      <c r="G169" s="94"/>
      <c r="H169" s="94"/>
      <c r="I169" s="94"/>
    </row>
    <row r="170" spans="1:9" ht="15.75">
      <c r="A170" s="95"/>
      <c r="B170" s="96"/>
      <c r="C170" s="14"/>
      <c r="D170" s="97"/>
      <c r="E170" s="97"/>
      <c r="F170" s="98"/>
      <c r="G170" s="98"/>
      <c r="H170" s="98"/>
      <c r="I170" s="98"/>
    </row>
    <row r="172" spans="1:9" ht="31.5" customHeight="1">
      <c r="A172" s="99"/>
      <c r="B172" s="100"/>
      <c r="C172" s="100"/>
      <c r="D172" s="101"/>
      <c r="E172" s="101"/>
      <c r="F172" s="101">
        <f>F170+F102+F20</f>
        <v>0</v>
      </c>
      <c r="G172" s="101"/>
      <c r="H172" s="101">
        <f>H170+H102+H20</f>
        <v>0</v>
      </c>
      <c r="I172" s="101">
        <f>I170+I102+I20</f>
        <v>0</v>
      </c>
    </row>
    <row r="173" spans="1:9" ht="30.75" customHeight="1">
      <c r="A173" s="105" t="s">
        <v>168</v>
      </c>
      <c r="B173" s="102"/>
      <c r="C173" s="103"/>
      <c r="D173" s="104"/>
      <c r="E173" s="106"/>
      <c r="F173" s="107"/>
    </row>
    <row r="174" spans="1:9" ht="28.5" customHeight="1">
      <c r="A174" s="133" t="s">
        <v>169</v>
      </c>
      <c r="B174" s="134"/>
      <c r="C174" s="103"/>
      <c r="D174" s="104">
        <f>I172*0.015</f>
        <v>0</v>
      </c>
      <c r="E174" s="108"/>
      <c r="F174" s="107"/>
    </row>
    <row r="175" spans="1:9" ht="16.5">
      <c r="A175" s="105" t="s">
        <v>168</v>
      </c>
      <c r="B175" s="102"/>
      <c r="C175" s="103"/>
      <c r="D175" s="104"/>
      <c r="E175" s="108"/>
      <c r="F175" s="107"/>
    </row>
    <row r="176" spans="1:9" ht="16.5">
      <c r="A176" s="133" t="s">
        <v>170</v>
      </c>
      <c r="B176" s="134"/>
      <c r="C176" s="103"/>
      <c r="D176" s="104">
        <f>I172*0.015</f>
        <v>0</v>
      </c>
      <c r="E176" s="108"/>
      <c r="F176" s="107"/>
    </row>
    <row r="177" spans="1:6" ht="16.5">
      <c r="A177" s="105" t="s">
        <v>168</v>
      </c>
      <c r="B177" s="102"/>
      <c r="C177" s="103"/>
      <c r="D177" s="104"/>
      <c r="E177" s="109"/>
      <c r="F177" s="107"/>
    </row>
    <row r="178" spans="1:6" ht="16.5">
      <c r="A178" s="133" t="s">
        <v>171</v>
      </c>
      <c r="B178" s="134"/>
      <c r="C178" s="103"/>
      <c r="D178" s="104">
        <f>I172*0.08</f>
        <v>0</v>
      </c>
      <c r="E178" s="108"/>
      <c r="F178" s="107"/>
    </row>
    <row r="179" spans="1:6" ht="16.5">
      <c r="A179" s="105" t="s">
        <v>168</v>
      </c>
      <c r="B179" s="102"/>
      <c r="C179" s="103"/>
      <c r="D179" s="104"/>
      <c r="E179" s="108"/>
      <c r="F179" s="107"/>
    </row>
    <row r="180" spans="1:6" ht="16.5">
      <c r="A180" s="133" t="s">
        <v>172</v>
      </c>
      <c r="B180" s="134"/>
      <c r="C180" s="103"/>
      <c r="D180" s="104">
        <f>I172*8/100</f>
        <v>0</v>
      </c>
      <c r="E180" s="108"/>
      <c r="F180" s="107"/>
    </row>
    <row r="181" spans="1:6" ht="16.5">
      <c r="A181" s="105" t="s">
        <v>168</v>
      </c>
      <c r="B181" s="102"/>
      <c r="C181" s="103"/>
      <c r="D181" s="104">
        <f>I172+D174+D176+D178+D180</f>
        <v>0</v>
      </c>
      <c r="E181" s="108"/>
      <c r="F181" s="107"/>
    </row>
    <row r="182" spans="1:6" ht="16.5">
      <c r="A182" s="133" t="s">
        <v>173</v>
      </c>
      <c r="B182" s="134"/>
      <c r="C182" s="103"/>
      <c r="D182" s="104">
        <f>D181*1.18</f>
        <v>0</v>
      </c>
      <c r="E182" s="108"/>
      <c r="F182" s="107"/>
    </row>
    <row r="183" spans="1:6" ht="21.75">
      <c r="A183" s="113" t="s">
        <v>168</v>
      </c>
      <c r="B183" s="114"/>
      <c r="C183" s="115"/>
      <c r="D183" s="116"/>
      <c r="E183" s="112"/>
      <c r="F183" s="107"/>
    </row>
    <row r="184" spans="1:6" ht="15.75">
      <c r="A184" s="110"/>
      <c r="B184" s="111"/>
      <c r="C184" s="111"/>
      <c r="D184" s="107"/>
      <c r="E184" s="107"/>
      <c r="F184" s="107"/>
    </row>
  </sheetData>
  <mergeCells count="16">
    <mergeCell ref="A20:E21"/>
    <mergeCell ref="A102:E103"/>
    <mergeCell ref="A1:I1"/>
    <mergeCell ref="A3:I3"/>
    <mergeCell ref="A4:A5"/>
    <mergeCell ref="B4:B5"/>
    <mergeCell ref="C4:C5"/>
    <mergeCell ref="D4:D5"/>
    <mergeCell ref="E4:F4"/>
    <mergeCell ref="G4:H4"/>
    <mergeCell ref="I4:I5"/>
    <mergeCell ref="A174:B174"/>
    <mergeCell ref="A176:B176"/>
    <mergeCell ref="A178:B178"/>
    <mergeCell ref="A180:B180"/>
    <mergeCell ref="A182:B182"/>
  </mergeCells>
  <dataValidations disablePrompts="1" count="1">
    <dataValidation type="whole" errorStyle="warning" allowBlank="1" showErrorMessage="1" errorTitle="Quantity" error="You must enter a number in this cell." promptTitle="Quantity" sqref="C65512:D65514 IY65512:IZ65514 SU65512:SV65514 ACQ65512:ACR65514 AMM65512:AMN65514 AWI65512:AWJ65514 BGE65512:BGF65514 BQA65512:BQB65514 BZW65512:BZX65514 CJS65512:CJT65514 CTO65512:CTP65514 DDK65512:DDL65514 DNG65512:DNH65514 DXC65512:DXD65514 EGY65512:EGZ65514 EQU65512:EQV65514 FAQ65512:FAR65514 FKM65512:FKN65514 FUI65512:FUJ65514 GEE65512:GEF65514 GOA65512:GOB65514 GXW65512:GXX65514 HHS65512:HHT65514 HRO65512:HRP65514 IBK65512:IBL65514 ILG65512:ILH65514 IVC65512:IVD65514 JEY65512:JEZ65514 JOU65512:JOV65514 JYQ65512:JYR65514 KIM65512:KIN65514 KSI65512:KSJ65514 LCE65512:LCF65514 LMA65512:LMB65514 LVW65512:LVX65514 MFS65512:MFT65514 MPO65512:MPP65514 MZK65512:MZL65514 NJG65512:NJH65514 NTC65512:NTD65514 OCY65512:OCZ65514 OMU65512:OMV65514 OWQ65512:OWR65514 PGM65512:PGN65514 PQI65512:PQJ65514 QAE65512:QAF65514 QKA65512:QKB65514 QTW65512:QTX65514 RDS65512:RDT65514 RNO65512:RNP65514 RXK65512:RXL65514 SHG65512:SHH65514 SRC65512:SRD65514 TAY65512:TAZ65514 TKU65512:TKV65514 TUQ65512:TUR65514 UEM65512:UEN65514 UOI65512:UOJ65514 UYE65512:UYF65514 VIA65512:VIB65514 VRW65512:VRX65514 WBS65512:WBT65514 WLO65512:WLP65514 WVK65512:WVL65514 C131048:D131050 IY131048:IZ131050 SU131048:SV131050 ACQ131048:ACR131050 AMM131048:AMN131050 AWI131048:AWJ131050 BGE131048:BGF131050 BQA131048:BQB131050 BZW131048:BZX131050 CJS131048:CJT131050 CTO131048:CTP131050 DDK131048:DDL131050 DNG131048:DNH131050 DXC131048:DXD131050 EGY131048:EGZ131050 EQU131048:EQV131050 FAQ131048:FAR131050 FKM131048:FKN131050 FUI131048:FUJ131050 GEE131048:GEF131050 GOA131048:GOB131050 GXW131048:GXX131050 HHS131048:HHT131050 HRO131048:HRP131050 IBK131048:IBL131050 ILG131048:ILH131050 IVC131048:IVD131050 JEY131048:JEZ131050 JOU131048:JOV131050 JYQ131048:JYR131050 KIM131048:KIN131050 KSI131048:KSJ131050 LCE131048:LCF131050 LMA131048:LMB131050 LVW131048:LVX131050 MFS131048:MFT131050 MPO131048:MPP131050 MZK131048:MZL131050 NJG131048:NJH131050 NTC131048:NTD131050 OCY131048:OCZ131050 OMU131048:OMV131050 OWQ131048:OWR131050 PGM131048:PGN131050 PQI131048:PQJ131050 QAE131048:QAF131050 QKA131048:QKB131050 QTW131048:QTX131050 RDS131048:RDT131050 RNO131048:RNP131050 RXK131048:RXL131050 SHG131048:SHH131050 SRC131048:SRD131050 TAY131048:TAZ131050 TKU131048:TKV131050 TUQ131048:TUR131050 UEM131048:UEN131050 UOI131048:UOJ131050 UYE131048:UYF131050 VIA131048:VIB131050 VRW131048:VRX131050 WBS131048:WBT131050 WLO131048:WLP131050 WVK131048:WVL131050 C196584:D196586 IY196584:IZ196586 SU196584:SV196586 ACQ196584:ACR196586 AMM196584:AMN196586 AWI196584:AWJ196586 BGE196584:BGF196586 BQA196584:BQB196586 BZW196584:BZX196586 CJS196584:CJT196586 CTO196584:CTP196586 DDK196584:DDL196586 DNG196584:DNH196586 DXC196584:DXD196586 EGY196584:EGZ196586 EQU196584:EQV196586 FAQ196584:FAR196586 FKM196584:FKN196586 FUI196584:FUJ196586 GEE196584:GEF196586 GOA196584:GOB196586 GXW196584:GXX196586 HHS196584:HHT196586 HRO196584:HRP196586 IBK196584:IBL196586 ILG196584:ILH196586 IVC196584:IVD196586 JEY196584:JEZ196586 JOU196584:JOV196586 JYQ196584:JYR196586 KIM196584:KIN196586 KSI196584:KSJ196586 LCE196584:LCF196586 LMA196584:LMB196586 LVW196584:LVX196586 MFS196584:MFT196586 MPO196584:MPP196586 MZK196584:MZL196586 NJG196584:NJH196586 NTC196584:NTD196586 OCY196584:OCZ196586 OMU196584:OMV196586 OWQ196584:OWR196586 PGM196584:PGN196586 PQI196584:PQJ196586 QAE196584:QAF196586 QKA196584:QKB196586 QTW196584:QTX196586 RDS196584:RDT196586 RNO196584:RNP196586 RXK196584:RXL196586 SHG196584:SHH196586 SRC196584:SRD196586 TAY196584:TAZ196586 TKU196584:TKV196586 TUQ196584:TUR196586 UEM196584:UEN196586 UOI196584:UOJ196586 UYE196584:UYF196586 VIA196584:VIB196586 VRW196584:VRX196586 WBS196584:WBT196586 WLO196584:WLP196586 WVK196584:WVL196586 C262120:D262122 IY262120:IZ262122 SU262120:SV262122 ACQ262120:ACR262122 AMM262120:AMN262122 AWI262120:AWJ262122 BGE262120:BGF262122 BQA262120:BQB262122 BZW262120:BZX262122 CJS262120:CJT262122 CTO262120:CTP262122 DDK262120:DDL262122 DNG262120:DNH262122 DXC262120:DXD262122 EGY262120:EGZ262122 EQU262120:EQV262122 FAQ262120:FAR262122 FKM262120:FKN262122 FUI262120:FUJ262122 GEE262120:GEF262122 GOA262120:GOB262122 GXW262120:GXX262122 HHS262120:HHT262122 HRO262120:HRP262122 IBK262120:IBL262122 ILG262120:ILH262122 IVC262120:IVD262122 JEY262120:JEZ262122 JOU262120:JOV262122 JYQ262120:JYR262122 KIM262120:KIN262122 KSI262120:KSJ262122 LCE262120:LCF262122 LMA262120:LMB262122 LVW262120:LVX262122 MFS262120:MFT262122 MPO262120:MPP262122 MZK262120:MZL262122 NJG262120:NJH262122 NTC262120:NTD262122 OCY262120:OCZ262122 OMU262120:OMV262122 OWQ262120:OWR262122 PGM262120:PGN262122 PQI262120:PQJ262122 QAE262120:QAF262122 QKA262120:QKB262122 QTW262120:QTX262122 RDS262120:RDT262122 RNO262120:RNP262122 RXK262120:RXL262122 SHG262120:SHH262122 SRC262120:SRD262122 TAY262120:TAZ262122 TKU262120:TKV262122 TUQ262120:TUR262122 UEM262120:UEN262122 UOI262120:UOJ262122 UYE262120:UYF262122 VIA262120:VIB262122 VRW262120:VRX262122 WBS262120:WBT262122 WLO262120:WLP262122 WVK262120:WVL262122 C327656:D327658 IY327656:IZ327658 SU327656:SV327658 ACQ327656:ACR327658 AMM327656:AMN327658 AWI327656:AWJ327658 BGE327656:BGF327658 BQA327656:BQB327658 BZW327656:BZX327658 CJS327656:CJT327658 CTO327656:CTP327658 DDK327656:DDL327658 DNG327656:DNH327658 DXC327656:DXD327658 EGY327656:EGZ327658 EQU327656:EQV327658 FAQ327656:FAR327658 FKM327656:FKN327658 FUI327656:FUJ327658 GEE327656:GEF327658 GOA327656:GOB327658 GXW327656:GXX327658 HHS327656:HHT327658 HRO327656:HRP327658 IBK327656:IBL327658 ILG327656:ILH327658 IVC327656:IVD327658 JEY327656:JEZ327658 JOU327656:JOV327658 JYQ327656:JYR327658 KIM327656:KIN327658 KSI327656:KSJ327658 LCE327656:LCF327658 LMA327656:LMB327658 LVW327656:LVX327658 MFS327656:MFT327658 MPO327656:MPP327658 MZK327656:MZL327658 NJG327656:NJH327658 NTC327656:NTD327658 OCY327656:OCZ327658 OMU327656:OMV327658 OWQ327656:OWR327658 PGM327656:PGN327658 PQI327656:PQJ327658 QAE327656:QAF327658 QKA327656:QKB327658 QTW327656:QTX327658 RDS327656:RDT327658 RNO327656:RNP327658 RXK327656:RXL327658 SHG327656:SHH327658 SRC327656:SRD327658 TAY327656:TAZ327658 TKU327656:TKV327658 TUQ327656:TUR327658 UEM327656:UEN327658 UOI327656:UOJ327658 UYE327656:UYF327658 VIA327656:VIB327658 VRW327656:VRX327658 WBS327656:WBT327658 WLO327656:WLP327658 WVK327656:WVL327658 C393192:D393194 IY393192:IZ393194 SU393192:SV393194 ACQ393192:ACR393194 AMM393192:AMN393194 AWI393192:AWJ393194 BGE393192:BGF393194 BQA393192:BQB393194 BZW393192:BZX393194 CJS393192:CJT393194 CTO393192:CTP393194 DDK393192:DDL393194 DNG393192:DNH393194 DXC393192:DXD393194 EGY393192:EGZ393194 EQU393192:EQV393194 FAQ393192:FAR393194 FKM393192:FKN393194 FUI393192:FUJ393194 GEE393192:GEF393194 GOA393192:GOB393194 GXW393192:GXX393194 HHS393192:HHT393194 HRO393192:HRP393194 IBK393192:IBL393194 ILG393192:ILH393194 IVC393192:IVD393194 JEY393192:JEZ393194 JOU393192:JOV393194 JYQ393192:JYR393194 KIM393192:KIN393194 KSI393192:KSJ393194 LCE393192:LCF393194 LMA393192:LMB393194 LVW393192:LVX393194 MFS393192:MFT393194 MPO393192:MPP393194 MZK393192:MZL393194 NJG393192:NJH393194 NTC393192:NTD393194 OCY393192:OCZ393194 OMU393192:OMV393194 OWQ393192:OWR393194 PGM393192:PGN393194 PQI393192:PQJ393194 QAE393192:QAF393194 QKA393192:QKB393194 QTW393192:QTX393194 RDS393192:RDT393194 RNO393192:RNP393194 RXK393192:RXL393194 SHG393192:SHH393194 SRC393192:SRD393194 TAY393192:TAZ393194 TKU393192:TKV393194 TUQ393192:TUR393194 UEM393192:UEN393194 UOI393192:UOJ393194 UYE393192:UYF393194 VIA393192:VIB393194 VRW393192:VRX393194 WBS393192:WBT393194 WLO393192:WLP393194 WVK393192:WVL393194 C458728:D458730 IY458728:IZ458730 SU458728:SV458730 ACQ458728:ACR458730 AMM458728:AMN458730 AWI458728:AWJ458730 BGE458728:BGF458730 BQA458728:BQB458730 BZW458728:BZX458730 CJS458728:CJT458730 CTO458728:CTP458730 DDK458728:DDL458730 DNG458728:DNH458730 DXC458728:DXD458730 EGY458728:EGZ458730 EQU458728:EQV458730 FAQ458728:FAR458730 FKM458728:FKN458730 FUI458728:FUJ458730 GEE458728:GEF458730 GOA458728:GOB458730 GXW458728:GXX458730 HHS458728:HHT458730 HRO458728:HRP458730 IBK458728:IBL458730 ILG458728:ILH458730 IVC458728:IVD458730 JEY458728:JEZ458730 JOU458728:JOV458730 JYQ458728:JYR458730 KIM458728:KIN458730 KSI458728:KSJ458730 LCE458728:LCF458730 LMA458728:LMB458730 LVW458728:LVX458730 MFS458728:MFT458730 MPO458728:MPP458730 MZK458728:MZL458730 NJG458728:NJH458730 NTC458728:NTD458730 OCY458728:OCZ458730 OMU458728:OMV458730 OWQ458728:OWR458730 PGM458728:PGN458730 PQI458728:PQJ458730 QAE458728:QAF458730 QKA458728:QKB458730 QTW458728:QTX458730 RDS458728:RDT458730 RNO458728:RNP458730 RXK458728:RXL458730 SHG458728:SHH458730 SRC458728:SRD458730 TAY458728:TAZ458730 TKU458728:TKV458730 TUQ458728:TUR458730 UEM458728:UEN458730 UOI458728:UOJ458730 UYE458728:UYF458730 VIA458728:VIB458730 VRW458728:VRX458730 WBS458728:WBT458730 WLO458728:WLP458730 WVK458728:WVL458730 C524264:D524266 IY524264:IZ524266 SU524264:SV524266 ACQ524264:ACR524266 AMM524264:AMN524266 AWI524264:AWJ524266 BGE524264:BGF524266 BQA524264:BQB524266 BZW524264:BZX524266 CJS524264:CJT524266 CTO524264:CTP524266 DDK524264:DDL524266 DNG524264:DNH524266 DXC524264:DXD524266 EGY524264:EGZ524266 EQU524264:EQV524266 FAQ524264:FAR524266 FKM524264:FKN524266 FUI524264:FUJ524266 GEE524264:GEF524266 GOA524264:GOB524266 GXW524264:GXX524266 HHS524264:HHT524266 HRO524264:HRP524266 IBK524264:IBL524266 ILG524264:ILH524266 IVC524264:IVD524266 JEY524264:JEZ524266 JOU524264:JOV524266 JYQ524264:JYR524266 KIM524264:KIN524266 KSI524264:KSJ524266 LCE524264:LCF524266 LMA524264:LMB524266 LVW524264:LVX524266 MFS524264:MFT524266 MPO524264:MPP524266 MZK524264:MZL524266 NJG524264:NJH524266 NTC524264:NTD524266 OCY524264:OCZ524266 OMU524264:OMV524266 OWQ524264:OWR524266 PGM524264:PGN524266 PQI524264:PQJ524266 QAE524264:QAF524266 QKA524264:QKB524266 QTW524264:QTX524266 RDS524264:RDT524266 RNO524264:RNP524266 RXK524264:RXL524266 SHG524264:SHH524266 SRC524264:SRD524266 TAY524264:TAZ524266 TKU524264:TKV524266 TUQ524264:TUR524266 UEM524264:UEN524266 UOI524264:UOJ524266 UYE524264:UYF524266 VIA524264:VIB524266 VRW524264:VRX524266 WBS524264:WBT524266 WLO524264:WLP524266 WVK524264:WVL524266 C589800:D589802 IY589800:IZ589802 SU589800:SV589802 ACQ589800:ACR589802 AMM589800:AMN589802 AWI589800:AWJ589802 BGE589800:BGF589802 BQA589800:BQB589802 BZW589800:BZX589802 CJS589800:CJT589802 CTO589800:CTP589802 DDK589800:DDL589802 DNG589800:DNH589802 DXC589800:DXD589802 EGY589800:EGZ589802 EQU589800:EQV589802 FAQ589800:FAR589802 FKM589800:FKN589802 FUI589800:FUJ589802 GEE589800:GEF589802 GOA589800:GOB589802 GXW589800:GXX589802 HHS589800:HHT589802 HRO589800:HRP589802 IBK589800:IBL589802 ILG589800:ILH589802 IVC589800:IVD589802 JEY589800:JEZ589802 JOU589800:JOV589802 JYQ589800:JYR589802 KIM589800:KIN589802 KSI589800:KSJ589802 LCE589800:LCF589802 LMA589800:LMB589802 LVW589800:LVX589802 MFS589800:MFT589802 MPO589800:MPP589802 MZK589800:MZL589802 NJG589800:NJH589802 NTC589800:NTD589802 OCY589800:OCZ589802 OMU589800:OMV589802 OWQ589800:OWR589802 PGM589800:PGN589802 PQI589800:PQJ589802 QAE589800:QAF589802 QKA589800:QKB589802 QTW589800:QTX589802 RDS589800:RDT589802 RNO589800:RNP589802 RXK589800:RXL589802 SHG589800:SHH589802 SRC589800:SRD589802 TAY589800:TAZ589802 TKU589800:TKV589802 TUQ589800:TUR589802 UEM589800:UEN589802 UOI589800:UOJ589802 UYE589800:UYF589802 VIA589800:VIB589802 VRW589800:VRX589802 WBS589800:WBT589802 WLO589800:WLP589802 WVK589800:WVL589802 C655336:D655338 IY655336:IZ655338 SU655336:SV655338 ACQ655336:ACR655338 AMM655336:AMN655338 AWI655336:AWJ655338 BGE655336:BGF655338 BQA655336:BQB655338 BZW655336:BZX655338 CJS655336:CJT655338 CTO655336:CTP655338 DDK655336:DDL655338 DNG655336:DNH655338 DXC655336:DXD655338 EGY655336:EGZ655338 EQU655336:EQV655338 FAQ655336:FAR655338 FKM655336:FKN655338 FUI655336:FUJ655338 GEE655336:GEF655338 GOA655336:GOB655338 GXW655336:GXX655338 HHS655336:HHT655338 HRO655336:HRP655338 IBK655336:IBL655338 ILG655336:ILH655338 IVC655336:IVD655338 JEY655336:JEZ655338 JOU655336:JOV655338 JYQ655336:JYR655338 KIM655336:KIN655338 KSI655336:KSJ655338 LCE655336:LCF655338 LMA655336:LMB655338 LVW655336:LVX655338 MFS655336:MFT655338 MPO655336:MPP655338 MZK655336:MZL655338 NJG655336:NJH655338 NTC655336:NTD655338 OCY655336:OCZ655338 OMU655336:OMV655338 OWQ655336:OWR655338 PGM655336:PGN655338 PQI655336:PQJ655338 QAE655336:QAF655338 QKA655336:QKB655338 QTW655336:QTX655338 RDS655336:RDT655338 RNO655336:RNP655338 RXK655336:RXL655338 SHG655336:SHH655338 SRC655336:SRD655338 TAY655336:TAZ655338 TKU655336:TKV655338 TUQ655336:TUR655338 UEM655336:UEN655338 UOI655336:UOJ655338 UYE655336:UYF655338 VIA655336:VIB655338 VRW655336:VRX655338 WBS655336:WBT655338 WLO655336:WLP655338 WVK655336:WVL655338 C720872:D720874 IY720872:IZ720874 SU720872:SV720874 ACQ720872:ACR720874 AMM720872:AMN720874 AWI720872:AWJ720874 BGE720872:BGF720874 BQA720872:BQB720874 BZW720872:BZX720874 CJS720872:CJT720874 CTO720872:CTP720874 DDK720872:DDL720874 DNG720872:DNH720874 DXC720872:DXD720874 EGY720872:EGZ720874 EQU720872:EQV720874 FAQ720872:FAR720874 FKM720872:FKN720874 FUI720872:FUJ720874 GEE720872:GEF720874 GOA720872:GOB720874 GXW720872:GXX720874 HHS720872:HHT720874 HRO720872:HRP720874 IBK720872:IBL720874 ILG720872:ILH720874 IVC720872:IVD720874 JEY720872:JEZ720874 JOU720872:JOV720874 JYQ720872:JYR720874 KIM720872:KIN720874 KSI720872:KSJ720874 LCE720872:LCF720874 LMA720872:LMB720874 LVW720872:LVX720874 MFS720872:MFT720874 MPO720872:MPP720874 MZK720872:MZL720874 NJG720872:NJH720874 NTC720872:NTD720874 OCY720872:OCZ720874 OMU720872:OMV720874 OWQ720872:OWR720874 PGM720872:PGN720874 PQI720872:PQJ720874 QAE720872:QAF720874 QKA720872:QKB720874 QTW720872:QTX720874 RDS720872:RDT720874 RNO720872:RNP720874 RXK720872:RXL720874 SHG720872:SHH720874 SRC720872:SRD720874 TAY720872:TAZ720874 TKU720872:TKV720874 TUQ720872:TUR720874 UEM720872:UEN720874 UOI720872:UOJ720874 UYE720872:UYF720874 VIA720872:VIB720874 VRW720872:VRX720874 WBS720872:WBT720874 WLO720872:WLP720874 WVK720872:WVL720874 C786408:D786410 IY786408:IZ786410 SU786408:SV786410 ACQ786408:ACR786410 AMM786408:AMN786410 AWI786408:AWJ786410 BGE786408:BGF786410 BQA786408:BQB786410 BZW786408:BZX786410 CJS786408:CJT786410 CTO786408:CTP786410 DDK786408:DDL786410 DNG786408:DNH786410 DXC786408:DXD786410 EGY786408:EGZ786410 EQU786408:EQV786410 FAQ786408:FAR786410 FKM786408:FKN786410 FUI786408:FUJ786410 GEE786408:GEF786410 GOA786408:GOB786410 GXW786408:GXX786410 HHS786408:HHT786410 HRO786408:HRP786410 IBK786408:IBL786410 ILG786408:ILH786410 IVC786408:IVD786410 JEY786408:JEZ786410 JOU786408:JOV786410 JYQ786408:JYR786410 KIM786408:KIN786410 KSI786408:KSJ786410 LCE786408:LCF786410 LMA786408:LMB786410 LVW786408:LVX786410 MFS786408:MFT786410 MPO786408:MPP786410 MZK786408:MZL786410 NJG786408:NJH786410 NTC786408:NTD786410 OCY786408:OCZ786410 OMU786408:OMV786410 OWQ786408:OWR786410 PGM786408:PGN786410 PQI786408:PQJ786410 QAE786408:QAF786410 QKA786408:QKB786410 QTW786408:QTX786410 RDS786408:RDT786410 RNO786408:RNP786410 RXK786408:RXL786410 SHG786408:SHH786410 SRC786408:SRD786410 TAY786408:TAZ786410 TKU786408:TKV786410 TUQ786408:TUR786410 UEM786408:UEN786410 UOI786408:UOJ786410 UYE786408:UYF786410 VIA786408:VIB786410 VRW786408:VRX786410 WBS786408:WBT786410 WLO786408:WLP786410 WVK786408:WVL786410 C851944:D851946 IY851944:IZ851946 SU851944:SV851946 ACQ851944:ACR851946 AMM851944:AMN851946 AWI851944:AWJ851946 BGE851944:BGF851946 BQA851944:BQB851946 BZW851944:BZX851946 CJS851944:CJT851946 CTO851944:CTP851946 DDK851944:DDL851946 DNG851944:DNH851946 DXC851944:DXD851946 EGY851944:EGZ851946 EQU851944:EQV851946 FAQ851944:FAR851946 FKM851944:FKN851946 FUI851944:FUJ851946 GEE851944:GEF851946 GOA851944:GOB851946 GXW851944:GXX851946 HHS851944:HHT851946 HRO851944:HRP851946 IBK851944:IBL851946 ILG851944:ILH851946 IVC851944:IVD851946 JEY851944:JEZ851946 JOU851944:JOV851946 JYQ851944:JYR851946 KIM851944:KIN851946 KSI851944:KSJ851946 LCE851944:LCF851946 LMA851944:LMB851946 LVW851944:LVX851946 MFS851944:MFT851946 MPO851944:MPP851946 MZK851944:MZL851946 NJG851944:NJH851946 NTC851944:NTD851946 OCY851944:OCZ851946 OMU851944:OMV851946 OWQ851944:OWR851946 PGM851944:PGN851946 PQI851944:PQJ851946 QAE851944:QAF851946 QKA851944:QKB851946 QTW851944:QTX851946 RDS851944:RDT851946 RNO851944:RNP851946 RXK851944:RXL851946 SHG851944:SHH851946 SRC851944:SRD851946 TAY851944:TAZ851946 TKU851944:TKV851946 TUQ851944:TUR851946 UEM851944:UEN851946 UOI851944:UOJ851946 UYE851944:UYF851946 VIA851944:VIB851946 VRW851944:VRX851946 WBS851944:WBT851946 WLO851944:WLP851946 WVK851944:WVL851946 C917480:D917482 IY917480:IZ917482 SU917480:SV917482 ACQ917480:ACR917482 AMM917480:AMN917482 AWI917480:AWJ917482 BGE917480:BGF917482 BQA917480:BQB917482 BZW917480:BZX917482 CJS917480:CJT917482 CTO917480:CTP917482 DDK917480:DDL917482 DNG917480:DNH917482 DXC917480:DXD917482 EGY917480:EGZ917482 EQU917480:EQV917482 FAQ917480:FAR917482 FKM917480:FKN917482 FUI917480:FUJ917482 GEE917480:GEF917482 GOA917480:GOB917482 GXW917480:GXX917482 HHS917480:HHT917482 HRO917480:HRP917482 IBK917480:IBL917482 ILG917480:ILH917482 IVC917480:IVD917482 JEY917480:JEZ917482 JOU917480:JOV917482 JYQ917480:JYR917482 KIM917480:KIN917482 KSI917480:KSJ917482 LCE917480:LCF917482 LMA917480:LMB917482 LVW917480:LVX917482 MFS917480:MFT917482 MPO917480:MPP917482 MZK917480:MZL917482 NJG917480:NJH917482 NTC917480:NTD917482 OCY917480:OCZ917482 OMU917480:OMV917482 OWQ917480:OWR917482 PGM917480:PGN917482 PQI917480:PQJ917482 QAE917480:QAF917482 QKA917480:QKB917482 QTW917480:QTX917482 RDS917480:RDT917482 RNO917480:RNP917482 RXK917480:RXL917482 SHG917480:SHH917482 SRC917480:SRD917482 TAY917480:TAZ917482 TKU917480:TKV917482 TUQ917480:TUR917482 UEM917480:UEN917482 UOI917480:UOJ917482 UYE917480:UYF917482 VIA917480:VIB917482 VRW917480:VRX917482 WBS917480:WBT917482 WLO917480:WLP917482 WVK917480:WVL917482 C983016:D983018 IY983016:IZ983018 SU983016:SV983018 ACQ983016:ACR983018 AMM983016:AMN983018 AWI983016:AWJ983018 BGE983016:BGF983018 BQA983016:BQB983018 BZW983016:BZX983018 CJS983016:CJT983018 CTO983016:CTP983018 DDK983016:DDL983018 DNG983016:DNH983018 DXC983016:DXD983018 EGY983016:EGZ983018 EQU983016:EQV983018 FAQ983016:FAR983018 FKM983016:FKN983018 FUI983016:FUJ983018 GEE983016:GEF983018 GOA983016:GOB983018 GXW983016:GXX983018 HHS983016:HHT983018 HRO983016:HRP983018 IBK983016:IBL983018 ILG983016:ILH983018 IVC983016:IVD983018 JEY983016:JEZ983018 JOU983016:JOV983018 JYQ983016:JYR983018 KIM983016:KIN983018 KSI983016:KSJ983018 LCE983016:LCF983018 LMA983016:LMB983018 LVW983016:LVX983018 MFS983016:MFT983018 MPO983016:MPP983018 MZK983016:MZL983018 NJG983016:NJH983018 NTC983016:NTD983018 OCY983016:OCZ983018 OMU983016:OMV983018 OWQ983016:OWR983018 PGM983016:PGN983018 PQI983016:PQJ983018 QAE983016:QAF983018 QKA983016:QKB983018 QTW983016:QTX983018 RDS983016:RDT983018 RNO983016:RNP983018 RXK983016:RXL983018 SHG983016:SHH983018 SRC983016:SRD983018 TAY983016:TAZ983018 TKU983016:TKV983018 TUQ983016:TUR983018 UEM983016:UEN983018 UOI983016:UOJ983018 UYE983016:UYF983018 VIA983016:VIB983018 VRW983016:VRX983018 WBS983016:WBT983018 WLO983016:WLP983018 WVK983016:WVL983018">
      <formula1>0</formula1>
      <formula2>1000000000</formula2>
    </dataValidation>
  </dataValidations>
  <pageMargins left="0.7" right="0.7" top="0.75" bottom="0.75" header="0.3" footer="0.3"/>
  <pageSetup paperSize="9" orientation="landscape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2017-08-30T05:49:32Z</dcterms:modified>
</cp:coreProperties>
</file>